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84" documentId="120_S{2AC9BD13-BADA-5192-A53E-5A8FF88502F6}" xr6:coauthVersionLast="47" xr6:coauthVersionMax="47" xr10:uidLastSave="{B9CE4C7D-D901-4E22-9D91-29B264C32DAF}"/>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<sst xmlns="http://schemas.openxmlformats.org/spreadsheetml/2006/main" count="180281" uniqueCount="39124">
  <si>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</si>
  <si>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</si>
  <si>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</si>
  <si>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</si>
  <si>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</si>
  <si>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</si>
  <si>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</si>
  <si>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</si>
  <si>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</si>
  <si>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</si>
  <si>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</si>
  <si>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</si>
  <si>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</si>
  <si>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</si>
  <si>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</si>
  <si>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</si>
  <si>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</si>
  <si>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</si>
  <si>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</si>
  <si>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</si>
  <si>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</si>
  <si>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</si>
  <si>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</si>
  <si>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</si>
  <si>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</si>
  <si>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</si>
  <si>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</si>
  <si>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</si>
  <si>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</si>
  <si>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</si>
  <si>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</si>
  <si>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</si>
  <si>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</si>
  <si>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</si>
  <si>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</si>
  <si>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</si>
  <si>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</si>
  <si>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</si>
  <si>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</si>
  <si>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</si>
  <si>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</si>
  <si>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</si>
  <si>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</si>
  <si>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</si>
  <si>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</si>
  <si>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</si>
  <si>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</si>
  <si>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</si>
  <si>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</si>
  <si>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</si>
  <si>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</si>
  <si>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</si>
  <si>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</si>
  <si>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</si>
  <si>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</si>
  <si>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</si>
  <si>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</si>
  <si>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</si>
  <si>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</si>
  <si>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</si>
  <si>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</si>
  <si>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</si>
  <si>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</si>
  <si>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</si>
  <si>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</si>
  <si>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</si>
  <si>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</si>
  <si>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</si>
  <si>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</si>
  <si>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</si>
  <si>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</si>
  <si>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</si>
  <si>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</si>
  <si>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</si>
  <si>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</si>
  <si>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</si>
  <si>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</si>
  <si>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</si>
  <si>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</si>
  <si>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</si>
  <si>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</si>
  <si>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</si>
  <si>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</si>
  <si>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</si>
  <si>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</si>
  <si>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</si>
  <si>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</si>
  <si>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</si>
  <si>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</si>
  <si>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</si>
  <si>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</si>
  <si>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</si>
  <si>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</si>
  <si>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</si>
  <si>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</si>
  <si>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</si>
  <si>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</si>
  <si>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</si>
  <si>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</si>
  <si>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</si>
  <si>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</si>
  <si>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</si>
  <si>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</si>
  <si>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</si>
  <si>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</si>
  <si>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</si>
  <si>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</si>
  <si>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</si>
  <si>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</si>
  <si>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</si>
  <si>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</si>
  <si>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</si>
  <si>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</si>
  <si>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</si>
  <si>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</si>
  <si>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</si>
  <si>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</si>
  <si>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</si>
  <si>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</si>
  <si>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</si>
  <si>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</si>
  <si>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</si>
  <si>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</si>
  <si>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</si>
  <si>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</si>
  <si>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</si>
  <si>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</si>
  <si>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</si>
  <si>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</si>
  <si>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</si>
  <si>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</si>
  <si>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</si>
  <si>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</si>
  <si>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</si>
  <si>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</si>
  <si>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</si>
  <si>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</si>
  <si>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</si>
  <si>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</si>
  <si>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</si>
  <si>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</si>
  <si>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</si>
  <si>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</si>
  <si>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</si>
  <si>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</si>
  <si>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</si>
  <si>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</si>
  <si>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</si>
  <si>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</si>
  <si>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</si>
  <si>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</si>
  <si>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</si>
  <si>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</si>
  <si>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</si>
  <si>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</si>
  <si>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</si>
  <si>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</si>
  <si>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</si>
  <si>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</si>
  <si>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</si>
  <si>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</si>
  <si>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</si>
  <si>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</si>
  <si>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</si>
  <si>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</si>
  <si>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</si>
  <si>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</si>
  <si>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</si>
  <si>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</si>
  <si>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</si>
  <si>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</si>
  <si>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</si>
  <si>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</si>
  <si>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</si>
  <si>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</si>
  <si>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</si>
  <si>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</si>
  <si>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</si>
  <si>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</si>
  <si>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</si>
  <si>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</si>
  <si>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</si>
  <si>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</si>
  <si>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</si>
  <si>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</si>
  <si>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</si>
  <si>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</si>
  <si>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</si>
  <si>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</si>
  <si>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</si>
  <si>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</si>
  <si>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</si>
  <si>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</si>
  <si>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</si>
  <si>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</si>
  <si>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</si>
  <si>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</si>
  <si>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</si>
  <si>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</si>
  <si>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</si>
  <si>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</si>
  <si>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</si>
  <si>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</si>
  <si>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</si>
  <si>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</si>
  <si>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</si>
  <si>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</si>
  <si>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</si>
  <si>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</si>
  <si>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</si>
  <si>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</si>
  <si>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</si>
  <si>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</si>
  <si>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</si>
  <si>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</si>
  <si>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</si>
  <si>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</si>
  <si>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</si>
  <si>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</si>
  <si>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</si>
  <si>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</si>
  <si>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</si>
  <si>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</si>
  <si>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</si>
  <si>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</si>
  <si>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</si>
  <si>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</si>
  <si>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</si>
  <si>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</si>
  <si>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</si>
  <si>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</si>
  <si>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</si>
  <si>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</si>
  <si>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</si>
  <si>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</si>
  <si>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</si>
  <si>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</si>
  <si>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</si>
  <si>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</si>
  <si>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</si>
  <si>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</si>
  <si>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</si>
  <si>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</si>
  <si>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</si>
  <si>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</si>
  <si>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</si>
  <si>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</si>
  <si>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</si>
  <si>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</si>
  <si>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</si>
  <si>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</si>
  <si>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</si>
  <si>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</si>
  <si>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</si>
  <si>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</si>
  <si>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</si>
  <si>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</si>
  <si>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</si>
  <si>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</si>
  <si>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</si>
  <si>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</si>
  <si>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</si>
  <si>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</si>
  <si>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</si>
  <si>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</si>
  <si>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</si>
  <si>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</si>
  <si>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</si>
  <si>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</si>
  <si>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</si>
  <si>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</si>
  <si>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</si>
  <si>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</si>
  <si>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</si>
  <si>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</si>
  <si>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</si>
  <si>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</si>
  <si>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</si>
  <si>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</si>
  <si>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</si>
  <si>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</si>
  <si>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</si>
  <si>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</si>
  <si>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</si>
  <si>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</si>
  <si>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</si>
  <si>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</si>
  <si>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</si>
  <si>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</si>
  <si>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</si>
  <si>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</si>
  <si>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</si>
  <si>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</si>
  <si>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</si>
  <si>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</si>
  <si>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</si>
  <si>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</si>
  <si>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</si>
  <si>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</si>
  <si>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</si>
  <si>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</si>
  <si>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</si>
  <si>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</si>
  <si>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</si>
  <si>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</si>
  <si>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</si>
  <si>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</si>
  <si>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</si>
  <si>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</si>
  <si>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</si>
  <si>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</si>
  <si>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</si>
  <si>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</si>
  <si>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</si>
  <si>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</si>
  <si>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</si>
  <si>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</si>
  <si>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</si>
  <si>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</si>
  <si>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</si>
  <si>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</si>
  <si>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</si>
  <si>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</si>
  <si>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</si>
  <si>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</si>
  <si>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</si>
  <si>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</si>
  <si>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</si>
  <si>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</si>
  <si>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</si>
  <si>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</si>
  <si>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</si>
  <si>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</si>
  <si>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</si>
  <si>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</si>
  <si>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</si>
  <si>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</si>
  <si>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</si>
  <si>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</si>
  <si>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</si>
  <si>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</si>
  <si>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</si>
  <si>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</si>
  <si>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</si>
  <si>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</si>
  <si>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</si>
  <si>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</si>
  <si>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</si>
  <si>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</si>
  <si>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</si>
  <si>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</si>
  <si>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</si>
  <si>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</si>
  <si>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</si>
  <si>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</si>
  <si>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</si>
  <si>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</si>
  <si>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</si>
  <si>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</si>
  <si>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</si>
  <si>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</si>
  <si>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</si>
  <si>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</si>
  <si>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</si>
  <si>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</si>
  <si>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</si>
  <si>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</si>
  <si>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</si>
  <si>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</si>
  <si>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</si>
  <si>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</si>
  <si>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</si>
  <si>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</si>
  <si>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</si>
  <si>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</si>
  <si>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</si>
  <si>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</si>
  <si>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</si>
  <si>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</si>
  <si>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</si>
  <si>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</si>
  <si>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</si>
  <si>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</si>
  <si>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</si>
  <si>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</si>
  <si>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</si>
  <si>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</si>
  <si>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</si>
  <si>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</si>
  <si>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</si>
  <si>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</si>
  <si>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</si>
  <si>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</si>
  <si>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</si>
  <si>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</si>
  <si>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</si>
  <si>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</si>
  <si>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</si>
  <si>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</si>
  <si>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</si>
  <si>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</si>
  <si>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</si>
  <si>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</si>
  <si>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</si>
  <si>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</si>
  <si>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</si>
  <si>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</si>
  <si>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</si>
  <si>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</si>
  <si>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</si>
  <si>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</si>
  <si>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</si>
  <si>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</si>
  <si>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</si>
  <si>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</si>
  <si>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</si>
  <si>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</si>
  <si>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</si>
  <si>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</si>
  <si>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</si>
  <si>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</si>
  <si>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</si>
  <si>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</si>
  <si>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</si>
  <si>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</si>
  <si>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</si>
  <si>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</si>
  <si>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</si>
  <si>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</si>
  <si>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</si>
  <si>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</si>
  <si>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</si>
  <si>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</si>
  <si>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</si>
  <si>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</si>
  <si>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</si>
  <si>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</si>
  <si>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</si>
  <si>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</si>
  <si>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</si>
  <si>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</si>
  <si>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</si>
  <si>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</si>
  <si>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</si>
  <si>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</si>
  <si>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</si>
  <si>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</si>
  <si>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</si>
  <si>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</si>
  <si>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</si>
  <si>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</si>
  <si>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</si>
  <si>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</si>
  <si>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</si>
  <si>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</si>
  <si>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</si>
  <si>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</si>
  <si>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</si>
  <si>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</si>
  <si>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</si>
  <si>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</si>
  <si>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</si>
  <si>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</si>
  <si>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</si>
  <si>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</si>
  <si>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</si>
  <si>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</si>
  <si>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</si>
  <si>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</si>
  <si>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</si>
  <si>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</si>
  <si>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</si>
  <si>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</si>
  <si>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</si>
  <si>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</si>
  <si>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</si>
  <si>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</si>
  <si>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</si>
  <si>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</si>
  <si>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</si>
  <si>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</si>
  <si>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</si>
  <si>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</si>
  <si>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</si>
  <si>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</si>
  <si>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</si>
  <si>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</si>
  <si>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</si>
  <si>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</si>
  <si>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</si>
  <si>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</si>
  <si>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</si>
  <si>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</si>
  <si>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</si>
  <si>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</si>
  <si>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</si>
  <si>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</si>
  <si>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</si>
  <si>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</si>
  <si>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</si>
  <si>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</si>
  <si>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</si>
  <si>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</si>
  <si>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</si>
  <si>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</si>
  <si>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</si>
  <si>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</si>
  <si>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</si>
  <si>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</si>
  <si>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</si>
  <si>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</si>
  <si>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</si>
  <si>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</si>
  <si>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</si>
  <si>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</si>
  <si>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</si>
  <si>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</si>
  <si>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</si>
  <si>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</si>
  <si>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</si>
  <si>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</si>
  <si>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</si>
  <si>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</si>
  <si>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</si>
  <si>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</si>
  <si>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</si>
  <si>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</si>
  <si>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</si>
  <si>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</si>
  <si>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</si>
  <si>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</si>
  <si>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</si>
  <si>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</si>
  <si>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</si>
  <si>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</si>
  <si>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</si>
  <si>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</si>
  <si>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</si>
  <si>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</si>
  <si>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</si>
  <si>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</si>
  <si>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</si>
  <si>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</si>
  <si>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</si>
  <si>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</si>
  <si>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</si>
  <si>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</si>
  <si>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</si>
  <si>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</si>
  <si>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</si>
  <si>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</si>
  <si>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</si>
  <si>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</si>
  <si>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</si>
  <si>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</si>
  <si>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</si>
  <si>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</si>
  <si>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</si>
  <si>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</si>
  <si>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</si>
  <si>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</si>
  <si>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</si>
  <si>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</si>
  <si>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</si>
  <si>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</si>
  <si>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</si>
  <si>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</si>
  <si>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</si>
  <si>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</si>
  <si>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</si>
  <si>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</si>
  <si>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</si>
  <si>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</si>
  <si>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</si>
  <si>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</si>
  <si>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</si>
  <si>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</si>
  <si>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</si>
  <si>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</si>
  <si>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</si>
  <si>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</si>
  <si>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</si>
  <si>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</si>
  <si>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</si>
  <si>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</si>
  <si>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</si>
  <si>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</si>
  <si>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</si>
  <si>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</si>
  <si>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</si>
  <si>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</si>
  <si>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</si>
  <si>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</si>
  <si>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</si>
  <si>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</si>
  <si>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</si>
  <si>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</si>
  <si>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</si>
  <si>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</si>
  <si>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</si>
  <si>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</si>
  <si>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</si>
  <si>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</si>
  <si>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</si>
  <si>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</si>
  <si>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</si>
  <si>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</si>
  <si>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</si>
  <si>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</si>
  <si>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</si>
  <si>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</si>
  <si>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</si>
  <si>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</si>
  <si>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</si>
  <si>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</si>
  <si>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</si>
  <si>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</si>
  <si>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</si>
  <si>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</si>
  <si>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</si>
  <si>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</si>
  <si>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</si>
  <si>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</si>
  <si>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</si>
  <si>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</si>
  <si>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</si>
  <si>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</si>
  <si>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</si>
  <si>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</si>
  <si>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</si>
  <si>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</si>
  <si>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</si>
  <si>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</si>
  <si>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</si>
  <si>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</si>
  <si>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</si>
  <si>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</si>
  <si>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</si>
  <si>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</si>
  <si>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</si>
  <si>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</si>
  <si>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</si>
  <si>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</si>
  <si>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</si>
  <si>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</si>
  <si>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</si>
  <si>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</si>
  <si>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</si>
  <si>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</si>
  <si>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</si>
  <si>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</si>
  <si>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</si>
  <si>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</si>
  <si>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</si>
  <si>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</si>
  <si>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</si>
  <si>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</si>
  <si>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</si>
  <si>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</si>
  <si>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</si>
  <si>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</si>
  <si>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</si>
  <si>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</si>
  <si>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</si>
  <si>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</si>
  <si>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</si>
  <si>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</si>
  <si>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</si>
  <si>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</si>
  <si>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</si>
  <si>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</si>
  <si>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</si>
  <si>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</si>
  <si>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</si>
  <si>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</si>
  <si>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</si>
  <si>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</si>
  <si>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</si>
  <si>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</si>
  <si>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</si>
  <si>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</si>
  <si>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</si>
  <si>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</si>
  <si>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</si>
  <si>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</si>
  <si>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</si>
  <si>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</si>
  <si>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</si>
  <si>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</si>
  <si>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</si>
  <si>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</si>
  <si>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</si>
  <si>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</si>
  <si>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</si>
  <si>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</si>
  <si>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</si>
  <si>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</si>
  <si>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</si>
  <si>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</si>
  <si>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</si>
  <si>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</si>
  <si>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</si>
  <si>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</si>
  <si>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</si>
  <si>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</si>
  <si>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</si>
  <si>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</si>
  <si>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</si>
  <si>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</si>
  <si>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</si>
  <si>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</si>
  <si>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</si>
  <si>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</si>
  <si>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</si>
  <si>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</si>
  <si>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</si>
  <si>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</si>
  <si>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</si>
  <si>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</si>
  <si>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</si>
  <si>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</si>
  <si>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</si>
  <si>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</si>
  <si>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</si>
  <si>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</si>
  <si>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</si>
  <si>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</si>
  <si>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</si>
  <si>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</si>
  <si>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</si>
  <si>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</si>
  <si>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</si>
  <si>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</si>
  <si>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</si>
  <si>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</si>
  <si>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</si>
  <si>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</si>
  <si>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</si>
  <si>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</si>
  <si>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</si>
  <si>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</si>
  <si>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</si>
  <si>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</si>
  <si>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</si>
  <si>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</si>
  <si>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</si>
  <si>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</si>
  <si>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</si>
  <si>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</si>
  <si>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</si>
  <si>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</si>
  <si>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</si>
  <si>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</si>
  <si>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</si>
  <si>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</si>
  <si>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</si>
  <si>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</si>
  <si>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</si>
  <si>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</si>
  <si>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</si>
  <si>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</si>
  <si>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</si>
  <si>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</si>
  <si>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</si>
  <si>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</si>
  <si>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</si>
  <si>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</si>
  <si>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</si>
  <si>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</si>
  <si>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</si>
  <si>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</si>
  <si>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</si>
  <si>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</si>
  <si>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</si>
  <si>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</si>
  <si>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</si>
  <si>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</si>
  <si>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</si>
  <si>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</si>
  <si>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</si>
  <si>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</si>
  <si>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</si>
  <si>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</si>
  <si>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</si>
  <si>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</si>
  <si>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</si>
  <si>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</si>
  <si>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</si>
  <si>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</si>
  <si>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</si>
  <si>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</si>
  <si>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</si>
  <si>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</si>
  <si>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</si>
  <si>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</si>
  <si>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</si>
  <si>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</si>
  <si>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</si>
  <si>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</si>
  <si>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</si>
  <si>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</si>
  <si>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</si>
  <si>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</si>
  <si>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</si>
  <si>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</si>
  <si>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</si>
  <si>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</si>
  <si>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</si>
  <si>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</si>
  <si>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</si>
  <si>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</si>
  <si>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</si>
  <si>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</si>
  <si>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</si>
  <si>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</si>
  <si>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</si>
  <si>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</si>
  <si>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</si>
  <si>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</si>
  <si>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</si>
  <si>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</si>
  <si>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</si>
  <si>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</si>
  <si>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</si>
  <si>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</si>
  <si>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</si>
  <si>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</si>
  <si>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</si>
  <si>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</si>
  <si>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</si>
  <si>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</si>
  <si>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</si>
  <si>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</si>
  <si>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</si>
  <si>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</si>
  <si>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</si>
  <si>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</si>
  <si>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</si>
  <si>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</si>
  <si>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</si>
  <si>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</si>
  <si>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</si>
  <si>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</si>
  <si>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</si>
  <si>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</si>
  <si>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</si>
  <si>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</si>
  <si>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</si>
  <si>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</si>
  <si>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</si>
  <si>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</si>
  <si>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</si>
  <si>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</si>
  <si>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</si>
  <si>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</si>
  <si>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</si>
  <si>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</si>
  <si>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</si>
  <si>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</si>
  <si>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</si>
  <si>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</si>
  <si>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</si>
  <si>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</si>
  <si>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</si>
  <si>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</si>
  <si>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</si>
  <si>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</si>
  <si>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</si>
  <si>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</si>
  <si>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</si>
  <si>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</si>
  <si>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</si>
  <si>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</si>
  <si>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</si>
  <si>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</si>
  <si>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</si>
  <si>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</si>
  <si>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</si>
  <si>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</si>
  <si>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</si>
  <si>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</si>
  <si>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</si>
  <si>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</si>
  <si>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</si>
  <si>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</si>
  <si>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</si>
  <si>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</si>
  <si>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</si>
  <si>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</si>
  <si>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</si>
  <si>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</si>
  <si>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</si>
  <si>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</si>
  <si>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</si>
  <si>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</si>
  <si>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</si>
  <si>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</si>
  <si>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</si>
  <si>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</si>
  <si>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</si>
  <si>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</si>
  <si>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</si>
  <si>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</si>
  <si>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</si>
  <si>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</si>
  <si>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</si>
  <si>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</si>
  <si>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</si>
  <si>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</si>
  <si>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</si>
  <si>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</si>
  <si>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</si>
  <si>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</si>
  <si>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</si>
  <si>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</si>
  <si>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</si>
  <si>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</si>
  <si>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</si>
  <si>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</si>
  <si>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</si>
  <si>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</si>
  <si>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</si>
  <si>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</si>
  <si>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</si>
  <si>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</si>
  <si>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</si>
  <si>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</si>
  <si>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</si>
  <si>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</si>
  <si>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</si>
  <si>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</si>
  <si>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</si>
  <si>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</si>
  <si>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</si>
  <si>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</si>
  <si>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</si>
  <si>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</si>
  <si>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</si>
  <si>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</si>
  <si>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</si>
  <si>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</si>
  <si>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</si>
  <si>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</si>
  <si>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</si>
  <si>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</si>
  <si>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</si>
  <si>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</si>
  <si>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</si>
  <si>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</si>
  <si>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</si>
  <si>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</si>
  <si>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</si>
  <si>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</si>
  <si>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</si>
  <si>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</si>
  <si>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</si>
  <si>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</si>
  <si>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</si>
  <si>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</si>
  <si>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</si>
  <si>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</si>
  <si>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</si>
  <si>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</si>
  <si>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</si>
  <si>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</si>
  <si>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</si>
  <si>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</si>
  <si>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</si>
  <si>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</si>
  <si>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</si>
  <si>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</si>
  <si>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</si>
  <si>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</si>
  <si>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</si>
  <si>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</si>
  <si>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</si>
  <si>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</si>
  <si>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</si>
  <si>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</si>
  <si>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</si>
  <si>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</si>
  <si>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</si>
  <si>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</si>
  <si>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</si>
  <si>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</si>
  <si>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</si>
  <si>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</si>
  <si>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</si>
  <si>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</si>
  <si>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</si>
  <si>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</si>
  <si>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</si>
  <si>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</si>
  <si>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</si>
  <si>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</si>
  <si>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</si>
  <si>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</si>
  <si>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</si>
  <si>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</si>
  <si>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</si>
  <si>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</si>
  <si>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</si>
  <si>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</si>
  <si>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</si>
  <si>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</si>
  <si>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</si>
  <si>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</si>
  <si>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</si>
  <si>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</si>
  <si>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</si>
  <si>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</si>
  <si>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</si>
  <si>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</si>
  <si>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</si>
  <si>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</si>
  <si>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</si>
  <si>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</si>
  <si>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</si>
  <si>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</si>
  <si>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</si>
  <si>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</si>
  <si>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</si>
  <si>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</si>
  <si>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</si>
  <si>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</si>
  <si>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</si>
  <si>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</si>
  <si>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</si>
  <si>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</si>
  <si>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</si>
  <si>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</si>
  <si>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</si>
  <si>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</si>
  <si>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</si>
  <si>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</si>
  <si>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</si>
  <si>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</si>
  <si>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</si>
  <si>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</si>
  <si>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</si>
  <si>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</si>
  <si>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</si>
  <si>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</si>
  <si>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</si>
  <si>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</si>
  <si>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</si>
  <si>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</si>
  <si>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</si>
  <si>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</si>
  <si>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</si>
  <si>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</si>
  <si>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</si>
  <si>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</si>
  <si>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</si>
  <si>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</si>
  <si>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</si>
  <si>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</si>
  <si>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</si>
  <si>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</si>
  <si>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</si>
  <si>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</si>
  <si>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</si>
  <si>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</si>
  <si>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</si>
  <si>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</si>
  <si>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</si>
  <si>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</si>
  <si>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</si>
  <si>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</si>
  <si>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</si>
  <si>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</si>
  <si>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</si>
  <si>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</si>
  <si>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</si>
  <si>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</si>
  <si>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</si>
  <si>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</si>
  <si>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</si>
  <si>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</si>
  <si>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</si>
  <si>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</si>
  <si>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</si>
  <si>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</si>
  <si>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</si>
  <si>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</si>
  <si>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</si>
  <si>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</si>
  <si>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</si>
  <si>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</si>
  <si>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</si>
  <si>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</si>
  <si>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</si>
  <si>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</si>
  <si>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</si>
  <si>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</si>
  <si>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</si>
  <si>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</si>
  <si>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</si>
  <si>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</si>
  <si>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</si>
  <si>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</si>
  <si>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</si>
  <si>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</si>
  <si>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</si>
  <si>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</si>
  <si>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</si>
  <si>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</si>
  <si>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</si>
  <si>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</si>
  <si>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</si>
  <si>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</si>
  <si>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</si>
  <si>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</si>
  <si>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</si>
  <si>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</si>
  <si>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</si>
  <si>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</si>
  <si>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</si>
  <si>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</si>
  <si>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</si>
  <si>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</si>
  <si>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</si>
  <si>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</si>
  <si>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</si>
  <si>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</si>
  <si>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</si>
  <si>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</si>
  <si>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</si>
  <si>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</si>
  <si>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</si>
  <si>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</si>
  <si>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</si>
  <si>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</si>
  <si>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</si>
  <si>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</si>
  <si>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</si>
  <si>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</si>
  <si>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</si>
  <si>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</si>
  <si>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</si>
  <si>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</si>
  <si>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</si>
  <si>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</si>
  <si>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</si>
  <si>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</si>
  <si>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</si>
  <si>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</si>
  <si>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</si>
  <si>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</si>
  <si>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</si>
  <si>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</si>
  <si>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</si>
  <si>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</si>
  <si>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</si>
  <si>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</si>
  <si>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</si>
  <si>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</si>
  <si>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</si>
  <si>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</si>
  <si>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</si>
  <si>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</si>
  <si>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</si>
  <si>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</si>
  <si>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</si>
  <si>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</si>
  <si>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</si>
  <si>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</si>
  <si>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</si>
  <si>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</si>
  <si>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</si>
  <si>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</si>
  <si>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</si>
  <si>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</si>
  <si>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</si>
  <si>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</si>
  <si>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</si>
  <si>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</si>
  <si>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</si>
  <si>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</si>
  <si>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</si>
  <si>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</si>
  <si>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</si>
  <si>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</si>
  <si>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</si>
  <si>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</si>
  <si>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</si>
  <si>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</si>
  <si>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</si>
  <si>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</si>
  <si>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</si>
  <si>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</si>
  <si>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</si>
  <si>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</si>
  <si>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</si>
  <si>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</si>
  <si>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</si>
  <si>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</si>
  <si>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</si>
  <si>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</si>
  <si>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</si>
  <si>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</si>
  <si>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</si>
  <si>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</si>
  <si>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</si>
  <si>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</si>
  <si>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</si>
  <si>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</si>
  <si>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</si>
  <si>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</si>
  <si>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</si>
  <si>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</si>
  <si>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</si>
  <si>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</si>
  <si>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</si>
  <si>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</si>
  <si>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</si>
  <si>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</si>
  <si>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</si>
  <si>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</si>
  <si>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</si>
  <si>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</si>
  <si>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</si>
  <si>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</si>
  <si>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</si>
  <si>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</si>
  <si>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</si>
  <si>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</si>
  <si>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</si>
  <si>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</si>
  <si>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</si>
  <si>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</si>
  <si>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</si>
  <si>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</si>
  <si>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</si>
  <si>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</si>
  <si>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</si>
  <si>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</si>
  <si>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</si>
  <si>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</si>
  <si>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</si>
  <si>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</si>
  <si>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</si>
  <si>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</si>
  <si>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</si>
  <si>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</si>
  <si>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</si>
  <si>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</si>
  <si>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</si>
  <si>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</si>
  <si>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</si>
  <si>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</si>
  <si>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</si>
  <si>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</si>
  <si>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</si>
  <si>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</si>
  <si>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</si>
  <si>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</si>
  <si>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</si>
  <si>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</si>
  <si>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</si>
  <si>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</si>
  <si>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</si>
  <si>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</si>
  <si>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</si>
  <si>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</si>
  <si>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</si>
  <si>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</si>
  <si>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</si>
  <si>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</si>
  <si>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</si>
  <si>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</si>
  <si>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</si>
  <si>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</si>
  <si>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</si>
  <si>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</si>
  <si>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</si>
  <si>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</si>
  <si>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</si>
  <si>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</si>
  <si>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</si>
  <si>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</si>
  <si>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</si>
  <si>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</si>
  <si>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</si>
  <si>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</si>
  <si>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</si>
  <si>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</si>
  <si>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</si>
  <si>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</si>
  <si>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</si>
  <si>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</si>
  <si>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</si>
  <si>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</si>
  <si>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</si>
  <si>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</si>
  <si>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</si>
  <si>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</si>
  <si>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</si>
  <si>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</si>
  <si>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</si>
  <si>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</si>
  <si>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</si>
  <si>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</si>
  <si>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</si>
  <si>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</si>
  <si>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</si>
  <si>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</si>
  <si>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</si>
  <si>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</si>
  <si>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</si>
  <si>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</si>
  <si>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</si>
  <si>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</si>
  <si>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</si>
  <si>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</si>
  <si>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</si>
  <si>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</si>
  <si>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</si>
  <si>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</si>
  <si>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</si>
  <si>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</si>
  <si>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</si>
  <si>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</si>
  <si>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</si>
  <si>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</si>
  <si>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</si>
  <si>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</si>
  <si>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</si>
  <si>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</si>
  <si>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</si>
  <si>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</si>
  <si>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</si>
  <si>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</si>
  <si>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</si>
  <si>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</si>
  <si>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</si>
  <si>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</si>
  <si>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</si>
  <si>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</si>
  <si>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</si>
  <si>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</si>
  <si>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</si>
  <si>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</si>
  <si>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</si>
  <si>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</si>
  <si>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</si>
  <si>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</si>
  <si>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</si>
  <si>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</si>
  <si>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</si>
  <si>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</si>
  <si>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</si>
  <si>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</si>
  <si>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</si>
  <si>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</si>
  <si>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</si>
  <si>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</si>
  <si>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</si>
  <si>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</si>
  <si>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</si>
  <si>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</si>
  <si>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</si>
  <si>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</si>
  <si>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</si>
  <si>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</si>
  <si>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</si>
  <si>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</si>
  <si>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</si>
  <si>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</si>
  <si>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</si>
  <si>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</si>
  <si>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</si>
  <si>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</si>
  <si>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</si>
  <si>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</si>
  <si>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</si>
  <si>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</si>
  <si>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</si>
  <si>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</si>
  <si>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</si>
  <si>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</si>
  <si>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</si>
  <si>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</si>
  <si>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</si>
  <si>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</si>
  <si>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</si>
  <si>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</si>
  <si>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</si>
  <si>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</si>
  <si>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</si>
  <si>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</si>
  <si>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</si>
  <si>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</si>
  <si>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</si>
  <si>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</si>
  <si>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</si>
  <si>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</si>
  <si>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</si>
  <si>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</si>
  <si>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</si>
  <si>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</si>
  <si>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</si>
  <si>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</si>
  <si>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</si>
  <si>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</si>
  <si>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</si>
  <si>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</si>
  <si>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</si>
  <si>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</si>
  <si>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</si>
  <si>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</si>
  <si>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</si>
  <si>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</si>
  <si>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</si>
  <si>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</si>
  <si>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</si>
  <si>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</si>
  <si>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</si>
  <si>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</si>
  <si>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</si>
  <si>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</si>
  <si>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</si>
  <si>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</si>
  <si>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</si>
  <si>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</si>
  <si>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</si>
  <si>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</si>
  <si>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</si>
  <si>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</si>
  <si>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</si>
  <si>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</si>
  <si>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</si>
  <si>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</si>
  <si>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</si>
  <si>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</si>
  <si>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</si>
  <si>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</si>
  <si>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</si>
  <si>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</si>
  <si>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</si>
  <si>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</si>
  <si>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</si>
  <si>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</si>
  <si>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</si>
  <si>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</si>
  <si>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</si>
  <si>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</si>
  <si>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</si>
  <si>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</si>
  <si>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</si>
  <si>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</si>
  <si>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</si>
  <si>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</si>
  <si>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</si>
  <si>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</si>
  <si>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</si>
  <si>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</si>
  <si>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</si>
  <si>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</si>
  <si>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</si>
  <si>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</si>
  <si>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</si>
  <si>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</si>
  <si>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</si>
  <si>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</si>
  <si>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</si>
  <si>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</si>
  <si>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</si>
  <si>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</si>
  <si>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</si>
  <si>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</si>
  <si>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</si>
  <si>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</si>
  <si>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</si>
  <si>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</si>
  <si>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</si>
  <si>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</si>
  <si>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</si>
  <si>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</si>
  <si>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</si>
  <si>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</si>
  <si>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</si>
  <si>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</si>
  <si>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</si>
  <si>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</si>
  <si>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</si>
  <si>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</si>
  <si>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</si>
  <si>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</si>
  <si>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</si>
  <si>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</si>
  <si>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</si>
  <si>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</si>
  <si>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</si>
  <si>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</si>
  <si>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</si>
  <si>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</si>
  <si>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</si>
  <si>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</si>
  <si>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</si>
  <si>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</si>
  <si>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</si>
  <si>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</si>
  <si>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</si>
  <si>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</si>
  <si>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</si>
  <si>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</si>
  <si>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</si>
  <si>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</si>
  <si>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</si>
  <si>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</si>
  <si>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</si>
  <si>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</si>
  <si>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</si>
  <si>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</si>
  <si>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</si>
  <si>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</si>
  <si>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</si>
  <si>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</si>
  <si>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</si>
  <si>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</si>
  <si>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</si>
  <si>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</si>
  <si>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</si>
  <si>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</si>
  <si>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</si>
  <si>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</si>
  <si>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</si>
  <si>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</si>
  <si>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</si>
  <si>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</si>
  <si>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</si>
  <si>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</si>
  <si>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</si>
  <si>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</si>
  <si>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</si>
  <si>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</si>
  <si>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</si>
  <si>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</si>
  <si>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</si>
  <si>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</si>
  <si>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</si>
  <si>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</si>
  <si>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</si>
  <si>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</si>
  <si>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</si>
  <si>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</si>
  <si>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</si>
  <si>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</si>
  <si>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</si>
  <si>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</si>
  <si>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</si>
  <si>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</si>
  <si>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</si>
  <si>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</si>
  <si>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</si>
  <si>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</si>
  <si>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</si>
  <si>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</si>
  <si>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</si>
  <si>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</si>
  <si>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</si>
  <si>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</si>
  <si>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</si>
  <si>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</si>
  <si>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</si>
  <si>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</si>
  <si>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</si>
  <si>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</si>
  <si>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</si>
  <si>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</si>
  <si>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</si>
  <si>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</si>
  <si>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</si>
  <si>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</si>
  <si>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</si>
  <si>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</si>
  <si>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</si>
  <si>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</si>
  <si>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</si>
  <si>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</si>
  <si>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</si>
  <si>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</si>
  <si>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</si>
  <si>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</si>
  <si>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</si>
  <si>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</si>
  <si>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</si>
  <si>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</si>
  <si>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</si>
  <si>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</si>
  <si>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</si>
  <si>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</si>
  <si>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</si>
  <si>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</si>
  <si>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</si>
  <si>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</si>
  <si>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</si>
  <si>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</si>
  <si>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</si>
  <si>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</si>
  <si>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</si>
  <si>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</si>
  <si>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</si>
  <si>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</si>
  <si>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</si>
  <si>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</si>
  <si>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</si>
  <si>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</si>
  <si>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</si>
  <si>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</si>
  <si>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</si>
  <si>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</si>
  <si>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</si>
  <si>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</si>
  <si>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</si>
  <si>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</si>
  <si>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</si>
  <si>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</si>
  <si>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</si>
  <si>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</si>
  <si>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</si>
  <si>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</si>
  <si>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</si>
  <si>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</si>
  <si>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</si>
  <si>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</si>
  <si>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</si>
  <si>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</si>
  <si>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</si>
  <si>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</si>
  <si>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</si>
  <si>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</si>
  <si>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</si>
  <si>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</si>
  <si>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</si>
  <si>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</si>
  <si>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</si>
  <si>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</si>
  <si>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</si>
  <si>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</si>
  <si>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</si>
  <si>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</si>
  <si>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</si>
  <si>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</si>
  <si>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</si>
  <si>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</si>
  <si>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</si>
  <si>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</si>
  <si>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</si>
  <si>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</si>
  <si>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</si>
  <si>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</si>
  <si>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</si>
  <si>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</si>
  <si>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</si>
  <si>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</si>
  <si>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</si>
  <si>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</si>
  <si>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</si>
  <si>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</si>
  <si>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</si>
  <si>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</si>
  <si>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</si>
  <si>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</si>
  <si>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</si>
  <si>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</si>
  <si>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</si>
  <si>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</si>
  <si>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</si>
  <si>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</si>
  <si>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</si>
  <si>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</si>
  <si>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</si>
  <si>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</si>
  <si>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</si>
  <si>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</si>
  <si>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</si>
  <si>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</si>
  <si>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</si>
  <si>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</si>
  <si>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</si>
  <si>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</si>
  <si>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</si>
  <si>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</si>
  <si>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</si>
  <si>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</si>
  <si>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</si>
  <si>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</si>
  <si>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</si>
  <si>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</si>
  <si>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</si>
  <si>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</si>
  <si>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</si>
  <si>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</si>
  <si>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</si>
  <si>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</si>
  <si>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</si>
  <si>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</si>
  <si>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</si>
  <si>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</si>
  <si>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</si>
  <si>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</si>
  <si>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</si>
  <si>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</si>
  <si>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</si>
  <si>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</si>
  <si>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</si>
  <si>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</si>
  <si>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</si>
  <si>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</si>
  <si>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</si>
  <si>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</si>
  <si>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</si>
  <si>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</si>
  <si>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</si>
  <si>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</si>
  <si>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</si>
  <si>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</si>
  <si>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</si>
  <si>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</si>
  <si>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</si>
  <si>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</si>
  <si>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</si>
  <si>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</si>
  <si>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</si>
  <si>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</si>
  <si>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</si>
  <si>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</si>
  <si>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</si>
  <si>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</si>
  <si>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</si>
  <si>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</si>
  <si>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</si>
  <si>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</si>
  <si>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</si>
  <si>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</si>
  <si>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</si>
  <si>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</si>
  <si>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</si>
  <si>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</si>
  <si>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</si>
  <si>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</si>
  <si>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</si>
  <si>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</si>
  <si>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</si>
  <si>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</si>
  <si>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</si>
  <si>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</si>
  <si>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</si>
  <si>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</si>
  <si>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</si>
  <si>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</si>
  <si>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</si>
  <si>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</si>
  <si>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</si>
  <si>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</si>
  <si>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</si>
  <si>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</si>
  <si>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</si>
  <si>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</si>
  <si>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</si>
  <si>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</si>
  <si>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</si>
  <si>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</si>
  <si>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</si>
  <si>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</si>
  <si>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</si>
  <si>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</si>
  <si>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</si>
  <si>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</si>
  <si>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</si>
  <si>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</si>
  <si>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</si>
  <si>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</si>
  <si>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</si>
  <si>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</si>
  <si>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</si>
  <si>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</si>
  <si>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</si>
  <si>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</si>
  <si>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</si>
  <si>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</si>
  <si>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</si>
  <si>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</si>
  <si>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</si>
  <si>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</si>
  <si>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</si>
  <si>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</si>
  <si>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</si>
  <si>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</si>
  <si>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</si>
  <si>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</si>
  <si>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</si>
  <si>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</si>
  <si>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</si>
  <si>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</si>
  <si>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</si>
  <si>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</si>
  <si>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</si>
  <si>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</si>
  <si>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</si>
  <si>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</si>
  <si>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</si>
  <si>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</si>
  <si>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</si>
  <si>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</si>
  <si>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</si>
  <si>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</si>
  <si>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</si>
  <si>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</si>
  <si>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</si>
  <si>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</si>
  <si>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</si>
  <si>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</si>
  <si>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</si>
  <si>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</si>
  <si>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</si>
  <si>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</si>
  <si>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</si>
  <si>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</si>
  <si>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</si>
  <si>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</si>
  <si>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</si>
  <si>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</si>
  <si>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</si>
  <si>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</si>
  <si>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</si>
  <si>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</si>
  <si>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</si>
  <si>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</si>
  <si>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</si>
  <si>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</si>
  <si>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</si>
  <si>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</si>
  <si>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</si>
  <si>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</si>
  <si>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</si>
  <si>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</si>
  <si>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</si>
  <si>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</si>
  <si>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</si>
  <si>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</si>
  <si>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</si>
  <si>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</si>
  <si>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</si>
  <si>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</si>
  <si>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</si>
  <si>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</si>
  <si>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</si>
  <si>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</si>
  <si>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</si>
  <si>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</si>
  <si>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</si>
  <si>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</si>
  <si>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</si>
  <si>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</si>
  <si>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</si>
  <si>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</si>
  <si>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</si>
  <si>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</si>
  <si>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</si>
  <si>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</si>
  <si>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</si>
  <si>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</si>
  <si>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</si>
  <si>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</si>
  <si>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</si>
  <si>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</si>
  <si>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</si>
  <si>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</si>
  <si>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</si>
  <si>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</si>
  <si>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</si>
  <si>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</si>
  <si>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</si>
  <si>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</si>
  <si>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</si>
  <si>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</si>
  <si>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</si>
  <si>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</si>
  <si>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</si>
  <si>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</si>
  <si>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</si>
  <si>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</si>
  <si>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</si>
  <si>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</si>
  <si>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</si>
  <si>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</si>
  <si>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</si>
  <si>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</si>
  <si>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</si>
  <si>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</si>
  <si>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</si>
  <si>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</si>
  <si>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</si>
  <si>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</si>
  <si>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</si>
  <si>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</si>
  <si>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</si>
  <si>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</si>
  <si>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</si>
  <si>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</si>
  <si>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</si>
  <si>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</si>
  <si>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</si>
  <si>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</si>
  <si>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</si>
  <si>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</si>
  <si>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</si>
  <si>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</si>
  <si>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</si>
  <si>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</si>
  <si>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</si>
  <si>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</si>
  <si>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</si>
  <si>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</si>
  <si>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</si>
  <si>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</si>
  <si>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</si>
  <si>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</si>
  <si>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</si>
  <si>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</si>
  <si>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</si>
  <si>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</si>
  <si>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</si>
  <si>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</si>
  <si>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</si>
  <si>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</si>
  <si>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</si>
  <si>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</si>
  <si>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</si>
  <si>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</si>
  <si>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</si>
  <si>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</si>
  <si>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</si>
  <si>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</si>
  <si>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</si>
  <si>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</si>
  <si>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</si>
  <si>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</si>
  <si>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</si>
  <si>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</si>
  <si>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</si>
  <si>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</si>
  <si>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</si>
  <si>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</si>
  <si>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</si>
  <si>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</si>
  <si>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</si>
  <si>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</si>
  <si>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</si>
  <si>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</si>
  <si>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</si>
  <si>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</si>
  <si>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</si>
  <si>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</si>
  <si>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</si>
  <si>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</si>
  <si>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</si>
  <si>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</si>
  <si>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</si>
  <si>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</si>
  <si>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</si>
  <si>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</si>
  <si>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</si>
  <si>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</si>
  <si>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</si>
  <si>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</si>
  <si>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</si>
  <si>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</si>
  <si>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</si>
  <si>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</si>
  <si>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</si>
  <si>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</si>
  <si>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</si>
  <si>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</si>
  <si>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</si>
  <si>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</si>
  <si>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</si>
  <si>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</si>
  <si>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</si>
  <si>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</si>
  <si>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</si>
  <si>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</si>
  <si>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</si>
  <si>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</si>
  <si>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</si>
  <si>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</si>
  <si>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</si>
  <si>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</si>
  <si>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</si>
  <si>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</si>
  <si>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</si>
  <si>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</si>
  <si>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</si>
  <si>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</si>
  <si>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</si>
  <si>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</si>
  <si>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</si>
  <si>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</si>
  <si>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</si>
  <si>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</si>
  <si>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</si>
  <si>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</si>
  <si>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</si>
  <si>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</si>
  <si>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</si>
  <si>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</si>
  <si>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</si>
  <si>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</si>
  <si>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</si>
  <si>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</si>
  <si>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</si>
  <si>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</si>
  <si>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</si>
  <si>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</si>
  <si>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</si>
  <si>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</si>
  <si>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</si>
  <si>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</si>
  <si>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</si>
  <si>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</si>
  <si>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</si>
  <si>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</si>
  <si>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</si>
  <si>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</si>
  <si>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</si>
  <si>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</si>
  <si>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</si>
  <si>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</si>
  <si>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</si>
  <si>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</si>
  <si>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</si>
  <si>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</si>
  <si>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</si>
  <si>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</si>
  <si>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</si>
  <si>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</si>
  <si>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</si>
  <si>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</si>
  <si>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</si>
  <si>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</si>
  <si>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</si>
  <si>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</si>
  <si>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</si>
  <si>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</si>
  <si>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</si>
  <si>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</si>
  <si>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</si>
  <si>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</si>
  <si>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</si>
  <si>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</si>
  <si>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</si>
  <si>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</si>
  <si>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</si>
  <si>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</si>
  <si>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</si>
  <si>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</si>
  <si>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</si>
  <si>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</si>
  <si>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</si>
  <si>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</si>
  <si>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</si>
  <si>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</si>
  <si>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</si>
  <si>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</si>
  <si>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</si>
  <si>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</si>
  <si>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</si>
  <si>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</si>
  <si>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</si>
  <si>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</si>
  <si>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</si>
  <si>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</si>
  <si>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</si>
  <si>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</si>
  <si>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</si>
  <si>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</si>
  <si>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</si>
  <si>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</si>
  <si>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</si>
  <si>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</si>
  <si>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</si>
  <si>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</si>
  <si>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</si>
  <si>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</si>
  <si>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</si>
  <si>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</si>
  <si>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</si>
  <si>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</si>
  <si>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</si>
  <si>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</si>
  <si>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</si>
  <si>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</si>
  <si>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</si>
  <si>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</si>
  <si>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</si>
  <si>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</si>
  <si>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</si>
  <si>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</si>
  <si>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</si>
  <si>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</si>
  <si>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</si>
  <si>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</si>
  <si>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</si>
  <si>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</si>
  <si>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</si>
  <si>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</si>
  <si>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</si>
  <si>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</si>
  <si>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</si>
  <si>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</si>
  <si>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</si>
  <si>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</si>
  <si>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</si>
  <si>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</si>
  <si>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</si>
  <si>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</si>
  <si>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</si>
  <si>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</si>
  <si>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</si>
  <si>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</si>
  <si>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</si>
  <si>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</si>
  <si>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</si>
  <si>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</si>
  <si>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</si>
  <si>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</si>
  <si>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</si>
  <si>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</si>
  <si>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</si>
  <si>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</si>
  <si>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</si>
  <si>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</si>
  <si>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</si>
  <si>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</si>
  <si>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</si>
  <si>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</si>
  <si>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</si>
  <si>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</si>
  <si>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</si>
  <si>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</si>
  <si>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</si>
  <si>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</si>
  <si>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</si>
  <si>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</si>
  <si>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</si>
  <si>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</si>
  <si>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</si>
  <si>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</si>
  <si>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</si>
  <si>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</si>
  <si>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</si>
  <si>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</si>
  <si>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</si>
  <si>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</si>
  <si>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</si>
  <si>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</si>
  <si>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</si>
  <si>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</si>
  <si>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</si>
  <si>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</si>
  <si>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</si>
  <si>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</si>
  <si>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</si>
  <si>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</si>
  <si>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</si>
  <si>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</si>
  <si>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</si>
  <si>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</si>
  <si>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</si>
  <si>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</si>
  <si>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</si>
  <si>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</si>
  <si>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</si>
  <si>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</si>
  <si>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</si>
  <si>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</si>
  <si>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</si>
  <si>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</si>
  <si>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</si>
  <si>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</si>
  <si>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</si>
  <si>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</si>
  <si>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</si>
  <si>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</si>
  <si>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</si>
  <si>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</si>
  <si>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</si>
  <si>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</si>
  <si>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</si>
  <si>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</si>
  <si>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</si>
  <si>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</si>
  <si>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</si>
  <si>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</si>
  <si>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</si>
  <si>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</si>
  <si>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</si>
  <si>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</si>
  <si>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</si>
  <si>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</si>
  <si>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</si>
  <si>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</si>
  <si>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</si>
  <si>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</si>
  <si>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</si>
  <si>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</si>
  <si>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</si>
  <si>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</si>
  <si>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</si>
  <si>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</si>
  <si>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</si>
  <si>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</si>
  <si>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</si>
  <si>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</si>
  <si>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</si>
  <si>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</si>
  <si>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</si>
  <si>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</si>
  <si>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</si>
  <si>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</si>
  <si>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</si>
  <si>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</si>
  <si>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</si>
  <si>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</si>
  <si>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</si>
  <si>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</si>
  <si>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</si>
  <si>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</si>
  <si>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</si>
  <si>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</si>
  <si>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</si>
  <si>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</si>
  <si>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</si>
  <si>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</si>
  <si>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</si>
  <si>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</si>
  <si>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</si>
  <si>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</si>
  <si>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</si>
  <si>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</si>
  <si>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</si>
  <si>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</si>
  <si>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</si>
  <si>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</si>
  <si>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</si>
  <si>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</si>
  <si>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</si>
  <si>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</si>
  <si>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</si>
  <si>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</si>
  <si>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</si>
  <si>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</si>
  <si>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</si>
  <si>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</si>
  <si>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</si>
  <si>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</si>
  <si>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</si>
  <si>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</si>
  <si>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</si>
  <si>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</si>
  <si>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</si>
  <si>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</si>
  <si>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</si>
  <si>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</si>
  <si>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</si>
  <si>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</si>
  <si>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</si>
  <si>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</si>
  <si>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</si>
  <si>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</si>
  <si>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</si>
  <si>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</si>
  <si>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</si>
  <si>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</si>
  <si>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</si>
  <si>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</si>
  <si>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</si>
  <si>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</si>
  <si>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</si>
  <si>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</si>
  <si>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</si>
  <si>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</si>
  <si>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</si>
  <si>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</si>
  <si>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</si>
  <si>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</si>
  <si>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</si>
  <si>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</si>
  <si>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</si>
  <si>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</si>
  <si>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</si>
  <si>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</si>
  <si>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</si>
  <si>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</si>
  <si>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</si>
  <si>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</si>
  <si>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</si>
  <si>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</si>
  <si>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</si>
  <si>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</si>
  <si>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</si>
  <si>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</si>
  <si>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</si>
  <si>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</si>
  <si>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</si>
  <si>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</si>
  <si>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</si>
  <si>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</si>
  <si>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</si>
  <si>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</si>
  <si>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</si>
  <si>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</si>
  <si>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</si>
  <si>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</si>
  <si>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</si>
  <si>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</si>
  <si>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</si>
  <si>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</si>
  <si>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</si>
  <si>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</si>
  <si>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</si>
  <si>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</si>
  <si>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</si>
  <si>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</si>
  <si>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</si>
  <si>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</si>
  <si>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</si>
  <si>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</si>
  <si>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</si>
  <si>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</si>
  <si>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</si>
  <si>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</si>
  <si>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</si>
  <si>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</si>
  <si>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</si>
  <si>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</si>
  <si>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</si>
  <si>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</si>
  <si>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</si>
  <si>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</si>
  <si>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</si>
  <si>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</si>
  <si>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</si>
  <si>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</si>
  <si>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</si>
  <si>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</si>
  <si>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</si>
  <si>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</si>
  <si>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</si>
  <si>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</si>
  <si>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</si>
  <si>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</si>
  <si>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</si>
  <si>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</si>
  <si>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</si>
  <si>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</si>
  <si>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</si>
  <si>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</si>
  <si>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</si>
  <si>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</si>
  <si>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</si>
  <si>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</si>
  <si>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</si>
  <si>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</si>
  <si>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</si>
  <si>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</si>
  <si>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</si>
  <si>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</si>
  <si>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</si>
  <si>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</si>
  <si>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</si>
  <si>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</si>
  <si>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</si>
  <si>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</si>
  <si>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</si>
  <si>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</si>
  <si>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</si>
  <si>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</si>
  <si>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</si>
  <si>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</si>
  <si>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</si>
  <si>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</si>
  <si>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</si>
  <si>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</si>
  <si>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</si>
  <si>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</si>
  <si>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</si>
  <si>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</si>
  <si>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</si>
  <si>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</si>
  <si>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</si>
  <si>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</si>
  <si>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</si>
  <si>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</si>
  <si>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</si>
  <si>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</si>
  <si>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</si>
  <si>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</si>
  <si>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</si>
  <si>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</si>
  <si>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</si>
  <si>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</si>
  <si>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</si>
  <si>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</si>
  <si>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</si>
  <si>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</si>
  <si>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</si>
  <si>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</si>
  <si>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</si>
  <si>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</si>
  <si>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</si>
  <si>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</si>
  <si>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</si>
  <si>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</si>
  <si>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</si>
  <si>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</si>
  <si>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</si>
  <si>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</si>
  <si>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</si>
  <si>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</si>
  <si>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</si>
  <si>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</si>
  <si>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</si>
  <si>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</si>
  <si>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</si>
  <si>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</si>
  <si>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</si>
  <si>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</si>
  <si>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</si>
  <si>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</si>
  <si>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</si>
  <si>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</si>
  <si>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</si>
  <si>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</si>
  <si>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</si>
  <si>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</si>
  <si>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</si>
  <si>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</si>
  <si>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</si>
  <si>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</si>
  <si>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</si>
  <si>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</si>
  <si>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</si>
  <si>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</si>
  <si>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</si>
  <si>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</si>
  <si>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</si>
  <si>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</si>
  <si>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</si>
  <si>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</si>
  <si>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</si>
  <si>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</si>
  <si>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</si>
  <si>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</si>
  <si>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</si>
  <si>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</si>
  <si>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</si>
  <si>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</si>
  <si>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</si>
  <si>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</si>
  <si>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</si>
  <si>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</si>
  <si>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</si>
  <si>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</si>
  <si>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</si>
  <si>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</si>
  <si>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</si>
  <si>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</si>
  <si>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</si>
  <si>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</si>
  <si>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</si>
  <si>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</si>
  <si>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</si>
  <si>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</si>
  <si>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</si>
  <si>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</si>
  <si>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</si>
  <si>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</si>
  <si>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</si>
  <si>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</si>
  <si>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</si>
  <si>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</si>
  <si>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</si>
  <si>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</si>
  <si>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</si>
  <si>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</si>
  <si>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</si>
  <si>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</si>
  <si>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</si>
  <si>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</si>
  <si>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</si>
  <si>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</si>
  <si>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</si>
  <si>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</si>
  <si>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</si>
  <si>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</si>
  <si>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</si>
  <si>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</si>
  <si>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</si>
  <si>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</si>
  <si>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</si>
  <si>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</si>
  <si>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</si>
  <si>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</si>
  <si>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</si>
  <si>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</si>
  <si>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</si>
  <si>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</si>
  <si>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</si>
  <si>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</si>
  <si>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</si>
  <si>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</si>
  <si>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</si>
  <si>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</si>
  <si>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</si>
  <si>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</si>
  <si>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</si>
  <si>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</si>
  <si>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</si>
  <si>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</si>
  <si>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</si>
  <si>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</si>
  <si>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</si>
  <si>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</si>
  <si>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</si>
  <si>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</si>
  <si>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</si>
  <si>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</si>
  <si>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</si>
  <si>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</si>
  <si>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</si>
  <si>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</si>
  <si>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</si>
  <si>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</si>
  <si>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</si>
  <si>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</si>
  <si>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</si>
  <si>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</si>
  <si>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</si>
  <si>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</si>
  <si>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</si>
  <si>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</si>
  <si>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</si>
  <si>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</si>
  <si>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</si>
  <si>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</si>
  <si>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</si>
  <si>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</si>
  <si>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</si>
  <si>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</si>
  <si>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</si>
  <si>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</si>
  <si>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</si>
  <si>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</si>
  <si>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</si>
  <si>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</si>
  <si>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</si>
  <si>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</si>
  <si>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</si>
  <si>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</si>
  <si>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</si>
  <si>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</si>
  <si>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</si>
  <si>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</si>
  <si>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</si>
  <si>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</si>
  <si>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</si>
  <si>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</si>
  <si>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</si>
  <si>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</si>
  <si>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</si>
  <si>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</si>
  <si>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</si>
  <si>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</si>
  <si>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</si>
  <si>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</si>
  <si>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</si>
  <si>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</si>
  <si>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</si>
  <si>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</si>
  <si>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</si>
  <si>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</si>
  <si>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</si>
  <si>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</si>
  <si>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</si>
  <si>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</si>
  <si>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</si>
  <si>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</si>
  <si>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</si>
  <si>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</si>
  <si>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</si>
  <si>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</si>
  <si>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</si>
  <si>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</si>
  <si>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</si>
  <si>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</si>
  <si>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</si>
  <si>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</si>
  <si>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</si>
  <si>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</si>
  <si>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</si>
  <si>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</si>
  <si>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</si>
  <si>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</si>
  <si>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</si>
  <si>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</si>
  <si>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</si>
  <si>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</si>
  <si>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</si>
  <si>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</si>
  <si>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</si>
  <si>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</si>
  <si>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</si>
  <si>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</si>
  <si>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</si>
  <si>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</si>
  <si>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</si>
  <si>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</si>
  <si>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</si>
  <si>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</si>
  <si>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</si>
  <si>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</si>
  <si>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</si>
  <si>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</si>
  <si>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</si>
  <si>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</si>
  <si>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</si>
  <si>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</si>
  <si>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</si>
  <si>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</si>
  <si>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</si>
  <si>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</si>
  <si>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</si>
  <si>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</si>
  <si>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</si>
  <si>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</si>
  <si>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</si>
  <si>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</si>
  <si>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</si>
  <si>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</si>
  <si>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</si>
  <si>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</si>
  <si>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</si>
  <si>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</si>
  <si>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</si>
  <si>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</si>
  <si>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</si>
  <si>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</si>
  <si>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</si>
  <si>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</si>
  <si>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</si>
  <si>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</si>
  <si>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</si>
  <si>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</si>
  <si>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</si>
  <si>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</si>
  <si>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</si>
  <si>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</si>
  <si>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</si>
  <si>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</si>
  <si>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</si>
  <si>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</si>
  <si>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</si>
  <si>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</si>
  <si>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</si>
  <si>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</si>
  <si>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</si>
  <si>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</si>
  <si>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</si>
  <si>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</si>
  <si>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</si>
  <si>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</si>
  <si>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</si>
  <si>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</si>
  <si>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</si>
  <si>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</si>
  <si>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</si>
  <si>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</si>
  <si>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</si>
  <si>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</si>
  <si>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</si>
  <si>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</si>
  <si>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</si>
  <si>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</si>
  <si>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</si>
  <si>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</si>
  <si>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</si>
  <si>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</si>
  <si>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</si>
  <si>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</si>
  <si>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</si>
  <si>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</si>
  <si>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</si>
  <si>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</si>
  <si>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</si>
  <si>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</si>
  <si>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</si>
  <si>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</si>
  <si>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</si>
  <si>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</si>
  <si>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</si>
  <si>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</si>
  <si>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</si>
  <si>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</si>
  <si>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</si>
  <si>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</si>
  <si>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</si>
  <si>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</si>
  <si>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</si>
  <si>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</si>
  <si>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</si>
  <si>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</si>
  <si>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</si>
  <si>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</si>
  <si>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</si>
  <si>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</si>
  <si>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</si>
  <si>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</si>
  <si>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</si>
  <si>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</si>
  <si>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</si>
  <si>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</si>
  <si>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</si>
  <si>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</si>
  <si>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</si>
  <si>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</si>
  <si>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</si>
  <si>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</si>
  <si>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</si>
  <si>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</si>
  <si>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</si>
  <si>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</si>
  <si>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</si>
  <si>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</si>
  <si>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</si>
  <si>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</si>
  <si>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</si>
  <si>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</si>
  <si>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</si>
  <si>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</si>
  <si>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</si>
  <si>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</si>
  <si>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</si>
  <si>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</si>
  <si>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</si>
  <si>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</si>
  <si>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</si>
  <si>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</si>
  <si>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</si>
  <si>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</si>
  <si>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</si>
  <si>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</si>
  <si>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</si>
  <si>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</si>
  <si>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</si>
  <si>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</si>
  <si>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</si>
  <si>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</si>
  <si>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</si>
  <si>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</si>
  <si>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</si>
  <si>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</si>
  <si>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</si>
  <si>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</si>
  <si>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</si>
  <si>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</si>
  <si>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</si>
  <si>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</si>
  <si>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</si>
  <si>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</si>
  <si>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</si>
  <si>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</si>
  <si>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</si>
  <si>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</si>
  <si>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</si>
  <si>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</si>
  <si>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</si>
  <si>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</si>
  <si>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</si>
  <si>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</si>
  <si>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</si>
  <si>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</si>
  <si>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</si>
  <si>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</si>
  <si>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</si>
  <si>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</si>
  <si>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</si>
  <si>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</si>
  <si>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</si>
  <si>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</si>
  <si>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</si>
  <si>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</si>
  <si>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</si>
  <si>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</si>
  <si>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</si>
  <si>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</si>
  <si>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</si>
  <si>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</si>
  <si>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</si>
  <si>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</si>
  <si>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</si>
  <si>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</si>
  <si>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</si>
  <si>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</si>
  <si>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</si>
  <si>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</si>
  <si>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</si>
  <si>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</si>
  <si>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</si>
  <si>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</si>
  <si>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</si>
  <si>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</si>
  <si>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</si>
  <si>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</si>
  <si>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</si>
  <si>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</si>
  <si>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</si>
  <si>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</si>
  <si>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</si>
  <si>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</si>
  <si>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</si>
  <si>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</si>
  <si>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</si>
  <si>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</si>
  <si>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</si>
  <si>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</si>
  <si>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</si>
  <si>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</si>
  <si>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</si>
  <si>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</si>
  <si>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</si>
  <si>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</si>
  <si>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</si>
  <si>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</si>
  <si>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</si>
  <si>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</si>
  <si>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</si>
  <si>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</si>
  <si>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</si>
  <si>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</si>
  <si>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</si>
  <si>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</si>
  <si>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</si>
  <si>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</si>
  <si>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</si>
  <si>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</si>
  <si>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</si>
  <si>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</si>
  <si>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</si>
  <si>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</si>
  <si>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</si>
  <si>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</si>
  <si>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</si>
  <si>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</si>
  <si>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</si>
  <si>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</si>
  <si>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</si>
  <si>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</si>
  <si>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</si>
  <si>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</si>
  <si>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</si>
  <si>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</si>
  <si>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</si>
  <si>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</si>
  <si>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</si>
  <si>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</si>
  <si>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</si>
  <si>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</si>
  <si>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</si>
  <si>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</si>
  <si>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</si>
  <si>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</si>
  <si>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</si>
  <si>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</si>
  <si>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</si>
  <si>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</si>
  <si>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</si>
  <si>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</si>
  <si>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</si>
  <si>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</si>
  <si>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</si>
  <si>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</si>
  <si>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</si>
  <si>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</si>
  <si>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</si>
  <si>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</si>
  <si>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</si>
  <si>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</si>
  <si>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</si>
  <si>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</si>
  <si>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</si>
  <si>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</si>
  <si>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</si>
  <si>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</si>
  <si>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</si>
  <si>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</si>
  <si>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</si>
  <si>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</si>
  <si>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</si>
  <si>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</si>
  <si>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</si>
  <si>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</si>
  <si>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</si>
  <si>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</si>
  <si>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</si>
  <si>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</si>
  <si>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</si>
  <si>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</si>
  <si>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</si>
  <si>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</si>
  <si>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</si>
  <si>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</si>
  <si>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</si>
  <si>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</si>
  <si>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</si>
  <si>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</si>
  <si>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</si>
  <si>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</si>
  <si>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</si>
  <si>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</si>
  <si>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</si>
  <si>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</si>
  <si>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</si>
  <si>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</si>
  <si>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</si>
  <si>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</si>
  <si>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</si>
  <si>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</si>
  <si>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</si>
  <si>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</si>
  <si>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</si>
  <si>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</si>
  <si>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</si>
  <si>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</si>
  <si>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</si>
  <si>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</si>
  <si>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</si>
  <si>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</si>
  <si>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</si>
  <si>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</si>
  <si>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</si>
  <si>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</si>
  <si>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</si>
  <si>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</si>
  <si>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</si>
  <si>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</si>
  <si>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</si>
  <si>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</si>
  <si>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</si>
  <si>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</si>
  <si>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</si>
  <si>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</si>
  <si>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</si>
  <si>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</si>
  <si>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</si>
  <si>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</si>
  <si>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</si>
  <si>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</si>
  <si>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</si>
  <si>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</si>
  <si>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</si>
  <si>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</si>
  <si>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</si>
  <si>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</si>
  <si>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</si>
  <si>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</si>
  <si>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</si>
  <si>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</si>
  <si>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</si>
  <si>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</si>
  <si>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</si>
  <si>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</si>
  <si>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</si>
  <si>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</si>
  <si>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</si>
  <si>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</si>
  <si>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</si>
  <si>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</si>
  <si>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</si>
  <si>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</si>
  <si>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</si>
  <si>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</si>
  <si>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</si>
  <si>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</si>
  <si>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</si>
  <si>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</si>
  <si>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</si>
  <si>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</si>
  <si>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</si>
  <si>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</si>
  <si>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</si>
  <si>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</si>
  <si>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</si>
  <si>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</si>
  <si>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</si>
  <si>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</si>
  <si>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</si>
  <si>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</si>
  <si>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</si>
  <si>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</si>
  <si>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</si>
  <si>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</si>
  <si>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</si>
  <si>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</si>
  <si>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</si>
  <si>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</si>
  <si>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</si>
  <si>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</si>
  <si>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</si>
  <si>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</si>
  <si>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</si>
  <si>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</si>
  <si>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</si>
  <si>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</si>
  <si>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</si>
  <si>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</si>
  <si>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</si>
  <si>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</si>
  <si>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</si>
  <si>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</si>
  <si>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</si>
  <si>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</si>
  <si>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</si>
  <si>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</si>
  <si>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</si>
  <si>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</si>
  <si>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</si>
  <si>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</si>
  <si>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</si>
  <si>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</si>
  <si>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</si>
  <si>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</si>
  <si>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</si>
  <si>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</si>
  <si>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</si>
  <si>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</si>
  <si>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</si>
  <si>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</si>
  <si>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</si>
  <si>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</si>
  <si>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</si>
  <si>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</si>
  <si>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</si>
  <si>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</si>
  <si>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</si>
  <si>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</si>
  <si>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</si>
  <si>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</si>
  <si>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</si>
  <si>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</si>
  <si>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</si>
  <si>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</si>
  <si>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</si>
  <si>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</si>
  <si>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</si>
  <si>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</si>
  <si>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</si>
  <si>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</si>
  <si>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</si>
  <si>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</si>
  <si>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</si>
  <si>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</si>
  <si>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</si>
  <si>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</si>
  <si>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</si>
  <si>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</si>
  <si>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</si>
  <si>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</si>
  <si>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</si>
  <si>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</si>
  <si>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</si>
  <si>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</si>
  <si>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</si>
  <si>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</si>
  <si>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</si>
  <si>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</si>
  <si>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</si>
  <si>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</si>
  <si>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</si>
  <si>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</si>
  <si>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</si>
  <si>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</si>
  <si>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</si>
  <si>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</si>
  <si>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</si>
  <si>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</si>
  <si>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</si>
  <si>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</si>
  <si>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</si>
  <si>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</si>
  <si>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</si>
  <si>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</si>
  <si>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</si>
  <si>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</si>
  <si>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</si>
  <si>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</si>
  <si>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</si>
  <si>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</si>
  <si>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</si>
  <si>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</si>
  <si>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</si>
  <si>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</si>
  <si>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</si>
  <si>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</si>
  <si>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</si>
  <si>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</si>
  <si>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</si>
  <si>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</si>
  <si>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</si>
  <si>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</si>
  <si>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</si>
  <si>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</si>
  <si>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</si>
  <si>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</si>
  <si>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</si>
  <si>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</si>
  <si>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</si>
  <si>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</si>
  <si>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</si>
  <si>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</si>
  <si>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</si>
  <si>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</si>
  <si>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</si>
  <si>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</si>
  <si>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</si>
  <si>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</si>
  <si>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</si>
  <si>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</si>
  <si>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</si>
  <si>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</si>
  <si>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</si>
  <si>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</si>
  <si>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</si>
  <si>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</si>
  <si>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</si>
  <si>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</si>
  <si>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</si>
  <si>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</si>
  <si>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</si>
  <si>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</si>
  <si>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</si>
  <si>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</si>
  <si>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</si>
  <si>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</si>
  <si>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</si>
  <si>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</si>
  <si>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</si>
  <si>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</si>
  <si>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</si>
  <si>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</si>
  <si>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</si>
  <si>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</si>
  <si>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</si>
  <si>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</si>
  <si>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</si>
  <si>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</si>
  <si>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</si>
  <si>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</si>
  <si>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</si>
  <si>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</si>
  <si>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</si>
  <si>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</si>
  <si>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</si>
  <si>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</si>
  <si>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</si>
  <si>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</si>
  <si>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</si>
  <si>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</si>
  <si>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</si>
  <si>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</si>
  <si>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</si>
  <si>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</si>
  <si>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</si>
  <si>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</si>
  <si>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</si>
  <si>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</si>
  <si>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</si>
  <si>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</si>
  <si>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</si>
  <si>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</si>
  <si>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</si>
  <si>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</si>
  <si>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</si>
  <si>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</si>
  <si>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</si>
  <si>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</si>
  <si>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</si>
  <si>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</si>
  <si>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</si>
  <si>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</si>
  <si>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</si>
  <si>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</si>
  <si>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</si>
  <si>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</si>
  <si>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</si>
  <si>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</si>
  <si>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</si>
  <si>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</si>
  <si>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</si>
  <si>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</si>
  <si>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</si>
  <si>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</si>
  <si>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</si>
  <si>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</si>
  <si>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</si>
  <si>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</si>
  <si>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</si>
  <si>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</si>
  <si>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</si>
  <si>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</si>
  <si>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</si>
  <si>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</si>
  <si>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</si>
  <si>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</si>
  <si>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</si>
  <si>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</si>
  <si>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</si>
  <si>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</si>
  <si>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</si>
  <si>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</si>
  <si>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</si>
  <si>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</si>
  <si>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</si>
  <si>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</si>
  <si>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</si>
  <si>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</si>
  <si>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</si>
  <si>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</si>
  <si>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</si>
  <si>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</si>
  <si>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</si>
  <si>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</si>
  <si>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</si>
  <si>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</si>
  <si>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</si>
  <si>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</si>
  <si>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</si>
  <si>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</si>
  <si>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</si>
  <si>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</si>
  <si>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</si>
  <si>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</si>
  <si>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</si>
  <si>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</si>
  <si>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</si>
  <si>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</si>
  <si>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</si>
  <si>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</si>
  <si>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</si>
  <si>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</si>
  <si>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</si>
  <si>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</si>
  <si>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</si>
  <si>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</si>
  <si>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</si>
  <si>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</si>
  <si>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</si>
  <si>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</si>
  <si>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</si>
  <si>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</si>
  <si>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</si>
  <si>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</si>
  <si>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</si>
  <si>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</si>
  <si>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</si>
  <si>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</si>
  <si>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</si>
  <si>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</si>
  <si>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</si>
  <si>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</si>
  <si>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</si>
  <si>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</si>
  <si>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</si>
  <si>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</si>
  <si>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</si>
  <si>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</si>
  <si>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</si>
  <si>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</si>
  <si>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</si>
  <si>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</si>
  <si>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</si>
  <si>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</si>
  <si>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</si>
  <si>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</si>
  <si>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</si>
  <si>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</si>
  <si>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</si>
  <si>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</si>
  <si>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</si>
  <si>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</si>
  <si>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</si>
  <si>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</si>
  <si>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</si>
  <si>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</si>
  <si>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</si>
  <si>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</si>
  <si>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</si>
  <si>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</si>
  <si>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</si>
  <si>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</si>
  <si>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</si>
  <si>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</si>
  <si>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</si>
  <si>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</si>
  <si>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</si>
  <si>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</si>
  <si>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</si>
  <si>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</si>
  <si>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</si>
  <si>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</si>
  <si>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</si>
  <si>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</si>
  <si>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</si>
  <si>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</si>
  <si>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</si>
  <si>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</si>
  <si>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</si>
  <si>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</si>
  <si>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</si>
  <si>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</si>
  <si>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</si>
  <si>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</si>
  <si>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</si>
  <si>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</si>
  <si>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</si>
  <si>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</si>
  <si>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</si>
  <si>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</si>
  <si>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</si>
  <si>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</si>
  <si>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</si>
  <si>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</si>
  <si>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</si>
  <si>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</si>
  <si>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</si>
  <si>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</si>
  <si>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</si>
  <si>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</si>
  <si>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</si>
  <si>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</si>
  <si>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</si>
  <si>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</si>
  <si>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</si>
  <si>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</si>
  <si>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</si>
  <si>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</si>
  <si>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</si>
  <si>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</si>
  <si>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</si>
  <si>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</si>
  <si>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</si>
  <si>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</si>
  <si>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</si>
  <si>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</si>
  <si>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</si>
  <si>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</si>
  <si>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</si>
  <si>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</si>
  <si>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</si>
  <si>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</si>
  <si>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</si>
  <si>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</si>
  <si>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</si>
  <si>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</si>
  <si>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</si>
  <si>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</si>
  <si>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</si>
  <si>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</si>
  <si>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</si>
  <si>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</si>
  <si>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</si>
  <si>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</si>
  <si>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</si>
  <si>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</si>
  <si>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</si>
  <si>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</si>
  <si>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</si>
  <si>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</si>
  <si>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</si>
  <si>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</si>
  <si>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</si>
  <si>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</si>
  <si>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</si>
  <si>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</si>
  <si>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</si>
  <si>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</si>
  <si>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</si>
  <si>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</si>
  <si>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</si>
  <si>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</si>
  <si>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</si>
  <si>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</si>
  <si>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</si>
  <si>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</si>
  <si>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</si>
  <si>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</si>
  <si>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</si>
  <si>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</si>
  <si>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</si>
  <si>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</si>
  <si>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</si>
  <si>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</si>
  <si>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</si>
  <si>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</si>
  <si>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</si>
  <si>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</si>
  <si>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</si>
  <si>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</si>
  <si>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</si>
  <si>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</si>
  <si>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</si>
  <si>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</si>
  <si>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</si>
  <si>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</si>
  <si>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</si>
  <si>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</si>
  <si>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</si>
  <si>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</si>
  <si>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</si>
  <si>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</si>
  <si>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</si>
  <si>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</si>
  <si>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</si>
  <si>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</si>
  <si>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</si>
  <si>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</si>
  <si>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</si>
  <si>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</si>
  <si>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</si>
  <si>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</si>
  <si>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</si>
  <si>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</si>
  <si>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</si>
  <si>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</si>
  <si>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</si>
  <si>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</si>
  <si>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</si>
  <si>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</si>
  <si>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</si>
  <si>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</si>
  <si>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</si>
  <si>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</si>
  <si>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</si>
  <si>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</si>
  <si>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</si>
  <si>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</si>
  <si>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</si>
  <si>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</si>
  <si>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</si>
  <si>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</si>
  <si>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</si>
  <si>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</si>
  <si>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</si>
  <si>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</si>
  <si>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</si>
  <si>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</si>
  <si>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</si>
  <si>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</si>
  <si>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</si>
  <si>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</si>
  <si>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</si>
  <si>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</si>
  <si>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</si>
  <si>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</si>
  <si>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</si>
  <si>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</si>
  <si>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</si>
  <si>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</si>
  <si>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</si>
  <si>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</si>
  <si>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</si>
  <si>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</si>
  <si>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</si>
  <si>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</si>
  <si>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</si>
  <si>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</si>
  <si>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</si>
  <si>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</si>
  <si>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</si>
  <si>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</si>
  <si>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</si>
  <si>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</si>
  <si>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</si>
  <si>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</si>
  <si>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</si>
  <si>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</si>
  <si>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</si>
  <si>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</si>
  <si>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</si>
  <si>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</si>
  <si>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</si>
  <si>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</si>
  <si>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</si>
  <si>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</si>
  <si>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</si>
  <si>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</si>
  <si>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</si>
  <si>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</si>
  <si>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</si>
  <si>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</si>
  <si>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</si>
  <si>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</si>
  <si>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</si>
  <si>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</si>
  <si>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</si>
  <si>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</si>
  <si>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</si>
  <si>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</si>
  <si>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</si>
  <si>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</si>
  <si>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</si>
  <si>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</si>
  <si>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</si>
  <si>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</si>
  <si>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</si>
  <si>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</si>
  <si>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</si>
  <si>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</si>
  <si>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</si>
  <si>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</si>
  <si>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</si>
  <si>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</si>
  <si>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</si>
  <si>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</si>
  <si>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</si>
  <si>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</si>
  <si>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</si>
  <si>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</si>
  <si>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</si>
  <si>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</si>
  <si>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</si>
  <si>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</si>
  <si>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</si>
  <si>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</si>
  <si>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</si>
  <si>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</si>
  <si>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</si>
  <si>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</si>
  <si>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</si>
  <si>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</si>
  <si>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</si>
  <si>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</si>
  <si>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</si>
  <si>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</si>
  <si>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</si>
  <si>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</si>
  <si>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</si>
  <si>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</si>
  <si>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</si>
  <si>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</si>
  <si>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</si>
  <si>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</si>
  <si>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</si>
  <si>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</si>
  <si>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</si>
  <si>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</si>
  <si>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</si>
  <si>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</si>
  <si>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</si>
  <si>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</si>
  <si>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</si>
  <si>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</si>
  <si>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</si>
  <si>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</si>
  <si>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</si>
  <si>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</si>
  <si>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</si>
  <si>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</si>
  <si>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</si>
  <si>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</si>
  <si>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</si>
  <si>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</si>
  <si>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</si>
  <si>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</si>
  <si>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</si>
  <si>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</si>
  <si>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</si>
  <si>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</si>
  <si>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</si>
  <si>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</si>
  <si>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</si>
  <si>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</si>
  <si>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</si>
  <si>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</si>
  <si>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</si>
  <si>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</si>
  <si>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</si>
  <si>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</si>
  <si>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</si>
  <si>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</si>
  <si>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</si>
  <si>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</si>
  <si>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</si>
  <si>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</si>
  <si>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</si>
  <si>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</si>
  <si>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</si>
  <si>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</si>
  <si>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</si>
  <si>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</si>
  <si>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</si>
  <si>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</si>
  <si>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</si>
  <si>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</si>
  <si>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</si>
  <si>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</si>
  <si>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</si>
  <si>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</si>
  <si>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</si>
  <si>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</si>
  <si>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</si>
  <si>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</si>
  <si>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</si>
  <si>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</si>
  <si>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</si>
  <si>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</si>
  <si>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</si>
  <si>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</si>
  <si>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</si>
  <si>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</si>
  <si>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</si>
  <si>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</si>
  <si>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</si>
  <si>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</si>
  <si>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</si>
  <si>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</si>
  <si>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</si>
  <si>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</si>
  <si>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</si>
  <si>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</si>
  <si>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</si>
  <si>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</si>
  <si>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</si>
  <si>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</si>
  <si>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</si>
  <si>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</si>
  <si>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</si>
  <si>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</si>
  <si>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</si>
  <si>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</si>
  <si>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</si>
  <si>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</si>
  <si>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</si>
  <si>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</si>
  <si>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</si>
  <si>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</si>
  <si>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</si>
  <si>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</si>
  <si>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</si>
  <si>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</si>
  <si>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</si>
  <si>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</si>
  <si>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</si>
  <si>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</si>
  <si>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</si>
  <si>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</si>
  <si>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</si>
  <si>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</si>
  <si>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</si>
  <si>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</si>
  <si>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</si>
  <si>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</si>
  <si>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</si>
  <si>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</si>
  <si>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</si>
  <si>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</si>
  <si>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</si>
  <si>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</si>
  <si>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</si>
  <si>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</si>
  <si>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</si>
  <si>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</si>
  <si>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</si>
  <si>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</si>
  <si>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</si>
  <si>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</si>
  <si>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</si>
  <si>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</si>
  <si>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</si>
  <si>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</si>
  <si>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</si>
  <si>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</si>
  <si>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</si>
  <si>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</si>
  <si>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</si>
  <si>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</si>
  <si>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</si>
  <si>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</si>
  <si>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</si>
  <si>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</si>
  <si>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</si>
  <si>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</si>
  <si>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</si>
  <si>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</si>
  <si>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</si>
  <si>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</si>
  <si>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</si>
  <si>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</si>
  <si>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</si>
  <si>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</si>
  <si>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</si>
  <si>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</si>
  <si>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</si>
  <si>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</si>
  <si>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</si>
  <si>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</si>
  <si>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</si>
  <si>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</si>
  <si>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</si>
  <si>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</si>
  <si>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</si>
  <si>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</si>
  <si>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</si>
  <si>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</si>
  <si>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</si>
  <si>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</si>
  <si>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</si>
  <si>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</si>
  <si>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</si>
  <si>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</si>
  <si>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</si>
  <si>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</si>
  <si>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</si>
  <si>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</si>
  <si>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</si>
  <si>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</si>
  <si>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</si>
  <si>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</si>
  <si>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</si>
  <si>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</si>
  <si>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</si>
  <si>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</si>
  <si>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</si>
  <si>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</si>
  <si>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</si>
  <si>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</si>
  <si>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</si>
  <si>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</si>
  <si>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</si>
  <si>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</si>
  <si>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</si>
  <si>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</si>
  <si>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</si>
  <si>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</si>
  <si>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</si>
  <si>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</si>
  <si>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</si>
  <si>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</si>
  <si>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</si>
  <si>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</si>
  <si>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</si>
  <si>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</si>
  <si>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</si>
  <si>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</si>
  <si>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</si>
  <si>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</si>
  <si>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</si>
  <si>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</si>
  <si>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</si>
  <si>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</si>
  <si>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</si>
  <si>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</si>
  <si>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</si>
  <si>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</si>
  <si>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</si>
  <si>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</si>
  <si>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</si>
  <si>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</si>
  <si>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</si>
  <si>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</si>
  <si>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</si>
  <si>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</si>
  <si>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</si>
  <si>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</si>
  <si>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</si>
  <si>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</si>
  <si>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</si>
  <si>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</si>
  <si>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</si>
  <si>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</si>
  <si>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</si>
  <si>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</si>
  <si>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</si>
  <si>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</si>
  <si>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</si>
  <si>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</si>
  <si>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</si>
  <si>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</si>
  <si>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</si>
  <si>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</si>
  <si>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</si>
  <si>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</si>
  <si>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</si>
  <si>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</si>
  <si>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</si>
  <si>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</si>
  <si>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</si>
  <si>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</si>
  <si>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</si>
  <si>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</si>
  <si>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</si>
  <si>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</si>
  <si>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</si>
  <si>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</si>
  <si>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</si>
  <si>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</si>
  <si>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</si>
  <si>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</si>
  <si>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</si>
  <si>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</si>
  <si>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</si>
  <si>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</si>
  <si>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</si>
  <si>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</si>
  <si>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</si>
  <si>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</si>
  <si>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</si>
  <si>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</si>
  <si>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</si>
  <si>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</si>
  <si>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</si>
  <si>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</si>
  <si>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</si>
  <si>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</si>
  <si>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</si>
  <si>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</si>
  <si>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</si>
  <si>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</si>
  <si>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</si>
  <si>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</si>
  <si>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</si>
  <si>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</si>
  <si>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</si>
  <si>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</si>
  <si>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</si>
  <si>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</si>
  <si>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</si>
  <si>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</si>
  <si>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</si>
  <si>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</si>
  <si>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</si>
  <si>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</si>
  <si>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</si>
  <si>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</si>
  <si>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</si>
  <si>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</si>
  <si>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</si>
  <si>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</si>
  <si>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</si>
  <si>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</si>
  <si>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</si>
  <si>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</si>
  <si>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</si>
  <si>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</si>
  <si>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</si>
  <si>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</si>
  <si>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</si>
  <si>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</si>
  <si>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</si>
  <si>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</si>
  <si>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</si>
  <si>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</si>
  <si>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</si>
  <si>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</si>
  <si>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</si>
  <si>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</si>
  <si>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</si>
  <si>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</si>
  <si>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</si>
  <si>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</si>
  <si>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</si>
  <si>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</si>
  <si>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</si>
  <si>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</si>
  <si>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</si>
  <si>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</si>
  <si>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</si>
  <si>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</si>
  <si>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</si>
  <si>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</si>
  <si>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</si>
  <si>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</si>
  <si>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</si>
  <si>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</si>
  <si>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</si>
  <si>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</si>
  <si>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</si>
  <si>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</si>
  <si>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</si>
  <si>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</si>
  <si>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</si>
  <si>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</si>
  <si>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</si>
  <si>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</si>
  <si>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</si>
  <si>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</si>
  <si>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</si>
  <si>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</si>
  <si>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</si>
  <si>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</si>
  <si>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</si>
  <si>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</si>
  <si>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</si>
  <si>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</si>
  <si>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</si>
  <si>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</si>
  <si>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</si>
  <si>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</si>
  <si>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</si>
  <si>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</si>
  <si>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</si>
  <si>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</si>
  <si>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</si>
  <si>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</si>
  <si>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</si>
  <si>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</si>
  <si>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</si>
  <si>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</si>
  <si>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</si>
  <si>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</si>
  <si>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</si>
  <si>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</si>
  <si>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</si>
  <si>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</si>
  <si>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</si>
  <si>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</si>
  <si>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</si>
  <si>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</si>
  <si>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</si>
  <si>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</si>
  <si>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</si>
  <si>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</si>
  <si>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</si>
  <si>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</si>
  <si>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</si>
  <si>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</si>
  <si>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</si>
  <si>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</si>
  <si>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</si>
  <si>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</si>
  <si>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</si>
  <si>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</si>
  <si>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</si>
  <si>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</si>
  <si>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</si>
  <si>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</si>
  <si>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</si>
  <si>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</si>
  <si>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</si>
  <si>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</si>
  <si>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</si>
  <si>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</si>
  <si>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</si>
  <si>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</si>
  <si>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</si>
  <si>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</si>
  <si>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</si>
  <si>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</si>
  <si>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</si>
  <si>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</si>
  <si>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</si>
  <si>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</si>
  <si>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</si>
  <si>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</si>
  <si>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</si>
  <si>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</si>
  <si>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</si>
  <si>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</si>
  <si>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</si>
  <si>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</si>
  <si>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</si>
  <si>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</si>
  <si>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</si>
  <si>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</si>
  <si>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</si>
  <si>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</si>
  <si>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</si>
  <si>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</si>
  <si>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</si>
  <si>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</si>
  <si>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</si>
  <si>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</si>
  <si>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</si>
  <si>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</si>
  <si>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</si>
  <si>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</si>
  <si>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</si>
  <si>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</si>
  <si>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</si>
  <si>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</si>
  <si>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</si>
  <si>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</si>
  <si>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</si>
  <si>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</si>
  <si>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</si>
  <si>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</si>
  <si>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</si>
  <si>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</si>
  <si>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</si>
  <si>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</si>
  <si>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</si>
  <si>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</si>
  <si>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</si>
  <si>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</si>
  <si>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</si>
  <si>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</si>
  <si>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</si>
  <si>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</si>
  <si>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</si>
  <si>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</si>
  <si>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</si>
  <si>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</si>
  <si>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</si>
  <si>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</si>
  <si>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</si>
  <si>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</si>
  <si>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</si>
  <si>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</si>
  <si>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</si>
  <si>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</si>
  <si>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</si>
  <si>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</si>
  <si>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</si>
  <si>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</si>
  <si>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</si>
  <si>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</si>
  <si>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</si>
  <si>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</si>
  <si>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</si>
  <si>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</si>
  <si>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</si>
  <si>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</si>
  <si>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</si>
  <si>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</si>
  <si>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</si>
  <si>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</si>
  <si>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</si>
  <si>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</si>
  <si>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</si>
  <si>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</si>
  <si>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</si>
  <si>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</si>
  <si>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</si>
  <si>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</si>
  <si>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</si>
  <si>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</si>
  <si>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</si>
  <si>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</si>
  <si>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</si>
  <si>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</si>
  <si>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</si>
  <si>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</si>
  <si>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</si>
  <si>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</si>
  <si>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</si>
  <si>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</si>
  <si>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</si>
  <si>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</si>
  <si>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</si>
  <si>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</si>
  <si>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</si>
  <si>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</si>
  <si>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</si>
  <si>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</si>
  <si>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</si>
  <si>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</si>
  <si>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</si>
  <si>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</si>
  <si>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</si>
  <si>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</si>
  <si>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</si>
  <si>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</si>
  <si>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</si>
  <si>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</si>
  <si>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</si>
  <si>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</si>
  <si>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</si>
  <si>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</si>
  <si>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</si>
  <si>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</si>
  <si>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</si>
  <si>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</si>
  <si>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</si>
  <si>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</si>
  <si>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</si>
  <si>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</si>
  <si>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</si>
  <si>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</si>
  <si>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</si>
  <si>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</si>
  <si>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</si>
  <si>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</si>
  <si>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</si>
  <si>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</si>
  <si>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</si>
  <si>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</si>
  <si>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</si>
  <si>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</si>
  <si>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</si>
  <si>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</si>
  <si>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</si>
  <si>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</si>
  <si>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</si>
  <si>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</si>
  <si>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</si>
  <si>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</si>
  <si>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</si>
  <si>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</si>
  <si>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</si>
  <si>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</si>
  <si>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</si>
  <si>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</si>
  <si>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</si>
  <si>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</si>
  <si>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</si>
  <si>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</si>
  <si>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</si>
  <si>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</si>
  <si>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</si>
  <si>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</si>
  <si>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</si>
  <si>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</si>
  <si>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</si>
  <si>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</si>
  <si>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</si>
  <si>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</si>
  <si>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</si>
  <si>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</si>
  <si>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</si>
  <si>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</si>
  <si>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</si>
  <si>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</si>
  <si>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</si>
  <si>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</si>
  <si>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</si>
  <si>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</si>
  <si>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</si>
  <si>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</si>
  <si>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</si>
  <si>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</si>
  <si>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</si>
  <si>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</si>
  <si>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</si>
  <si>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</si>
  <si>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</si>
  <si>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</si>
  <si>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</si>
  <si>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</si>
  <si>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</si>
  <si>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</si>
  <si>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</si>
  <si>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</si>
  <si>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</si>
  <si>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</si>
  <si>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</si>
  <si>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</si>
  <si>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</si>
  <si>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</si>
  <si>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</si>
  <si>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</si>
  <si>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</si>
  <si>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</si>
  <si>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</si>
  <si>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</si>
  <si>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</si>
  <si>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</si>
  <si>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</si>
  <si>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</si>
  <si>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</si>
  <si>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</si>
  <si>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</si>
  <si>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</si>
  <si>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</si>
  <si>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</si>
  <si>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</si>
  <si>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</si>
  <si>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</si>
  <si>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</si>
  <si>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</si>
  <si>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</si>
  <si>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</si>
  <si>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</si>
  <si>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</si>
  <si>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</si>
  <si>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</si>
  <si>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</si>
  <si>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</si>
  <si>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</si>
  <si>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</si>
  <si>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</si>
  <si>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</si>
  <si>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</si>
  <si>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</si>
  <si>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</si>
  <si>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</si>
  <si>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</si>
  <si>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</si>
  <si>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</si>
  <si>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</si>
  <si>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</si>
  <si>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</si>
  <si>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</si>
  <si>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</si>
  <si>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</si>
  <si>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</si>
  <si>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</si>
  <si>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</si>
  <si>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</si>
  <si>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</si>
  <si>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</si>
  <si>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</si>
  <si>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</si>
  <si>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</si>
  <si>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</si>
  <si>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</si>
  <si>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</si>
  <si>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</si>
  <si>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</si>
  <si>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</si>
  <si>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</si>
  <si>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</si>
  <si>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</si>
  <si>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</si>
  <si>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</si>
  <si>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</si>
  <si>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</si>
  <si>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</si>
  <si>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</si>
  <si>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</si>
  <si>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</si>
  <si>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</si>
  <si>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</si>
  <si>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</si>
  <si>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</si>
  <si>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</si>
  <si>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</si>
  <si>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</si>
  <si>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</si>
  <si>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</si>
  <si>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</si>
  <si>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</si>
  <si>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</si>
  <si>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</si>
  <si>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</si>
  <si>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</si>
  <si>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</si>
  <si>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</si>
  <si>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</si>
  <si>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</si>
  <si>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</si>
  <si>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</si>
  <si>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</si>
  <si>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</si>
  <si>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</si>
  <si>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</si>
  <si>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</si>
  <si>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</si>
  <si>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</si>
  <si>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</si>
  <si>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</si>
  <si>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</si>
  <si>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</si>
  <si>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</si>
  <si>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</si>
  <si>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</si>
  <si>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</si>
  <si>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</si>
  <si>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</si>
  <si>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</si>
  <si>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</si>
  <si>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</si>
  <si>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</si>
  <si>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</si>
  <si>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</si>
  <si>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</si>
  <si>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</si>
  <si>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</si>
  <si>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</si>
  <si>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</si>
  <si>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</si>
  <si>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</si>
  <si>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</si>
  <si>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</si>
  <si>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</si>
  <si>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</si>
  <si>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</si>
  <si>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</si>
  <si>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</si>
  <si>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</si>
  <si>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</si>
  <si>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</si>
  <si>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</si>
  <si>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</si>
  <si>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</si>
  <si>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</si>
  <si>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</si>
  <si>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</si>
  <si>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</si>
  <si>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</si>
  <si>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</si>
  <si>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</si>
  <si>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</si>
  <si>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</si>
  <si>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</si>
  <si>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</si>
  <si>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</si>
  <si>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</si>
  <si>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</si>
  <si>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</si>
  <si>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</si>
  <si>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</si>
  <si>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</si>
  <si>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</si>
  <si>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</si>
  <si>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</si>
  <si>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</si>
  <si>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</si>
  <si>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</si>
  <si>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</si>
  <si>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</si>
  <si>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</si>
  <si>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</si>
  <si>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</si>
  <si>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</si>
  <si>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</si>
  <si>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</si>
  <si>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</si>
  <si>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</si>
  <si>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</si>
  <si>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</si>
  <si>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</si>
  <si>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</si>
  <si>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</si>
  <si>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</si>
  <si>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</si>
  <si>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</si>
  <si>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</si>
  <si>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</si>
  <si>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</si>
  <si>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</si>
  <si>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</si>
  <si>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</si>
  <si>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</si>
  <si>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</si>
  <si>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</si>
  <si>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</si>
  <si>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</si>
  <si>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</si>
  <si>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</si>
  <si>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</si>
  <si>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</si>
  <si>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</si>
  <si>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</si>
  <si>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</si>
  <si>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</si>
  <si>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</si>
  <si>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</si>
  <si>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</si>
  <si>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</si>
  <si>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</si>
  <si>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</si>
  <si>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</si>
  <si>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</si>
  <si>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</si>
  <si>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</si>
  <si>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</si>
  <si>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</si>
  <si>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</si>
  <si>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</si>
  <si>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</si>
  <si>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</si>
  <si>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</si>
  <si>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</si>
  <si>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</si>
  <si>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</si>
  <si>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</si>
  <si>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</si>
  <si>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</si>
  <si>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</si>
  <si>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</si>
  <si>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</si>
  <si>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</si>
  <si>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</si>
  <si>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</si>
  <si>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</si>
  <si>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</si>
  <si>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</si>
  <si>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</si>
  <si>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</si>
  <si>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</si>
  <si>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</si>
  <si>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</si>
  <si>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</si>
  <si>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</si>
  <si>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</si>
  <si>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</si>
  <si>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</si>
  <si>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</si>
  <si>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</si>
  <si>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</si>
  <si>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</si>
  <si>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</si>
  <si>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</si>
  <si>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</si>
  <si>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</si>
  <si>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</si>
  <si>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</si>
  <si>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</si>
  <si>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</si>
  <si>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</si>
  <si>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</si>
  <si>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</si>
  <si>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</si>
  <si>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</si>
  <si>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</si>
  <si>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</si>
  <si>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</si>
  <si>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</si>
  <si>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</si>
  <si>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</si>
  <si>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</si>
  <si>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</si>
  <si>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</si>
  <si>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</si>
  <si>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</si>
  <si>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</si>
  <si>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</si>
  <si>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</si>
  <si>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</si>
  <si>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</si>
  <si>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</si>
  <si>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</si>
  <si>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</si>
  <si>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</si>
  <si>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</si>
  <si>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</si>
  <si>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</si>
  <si>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</si>
  <si>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</si>
  <si>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</si>
  <si>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</si>
  <si>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</si>
  <si>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</si>
  <si>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</si>
  <si>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</si>
  <si>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</si>
  <si>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</si>
  <si>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</si>
  <si>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</si>
  <si>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</si>
  <si>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</si>
  <si>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</si>
  <si>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</si>
  <si>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</si>
  <si>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</si>
  <si>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</si>
  <si>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</si>
  <si>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</si>
  <si>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</si>
  <si>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</si>
  <si>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</si>
  <si>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</si>
  <si>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</si>
  <si>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</si>
  <si>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</si>
  <si>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</si>
  <si>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</si>
  <si>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</si>
  <si>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</si>
  <si>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</si>
  <si>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</si>
  <si>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</si>
  <si>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</si>
  <si>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</si>
  <si>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</si>
  <si>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</si>
  <si>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</si>
  <si>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</si>
  <si>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</si>
  <si>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</si>
  <si>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</si>
  <si>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</si>
  <si>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</si>
  <si>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</si>
  <si>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</si>
  <si>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</si>
  <si>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</si>
  <si>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</si>
  <si>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</si>
  <si>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</si>
  <si>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</si>
  <si>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</si>
  <si>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</si>
  <si>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</si>
  <si>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</si>
  <si>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</si>
  <si>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</si>
  <si>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</si>
  <si>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</si>
  <si>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</si>
  <si>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</si>
  <si>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</si>
  <si>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</si>
  <si>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</si>
  <si>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</si>
  <si>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</si>
  <si>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</si>
  <si>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</si>
  <si>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</si>
  <si>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</si>
  <si>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</si>
  <si>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</si>
  <si>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</si>
  <si>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</si>
  <si>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</si>
  <si>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</si>
  <si>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</si>
  <si>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</si>
  <si>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</si>
  <si>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</si>
  <si>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</si>
  <si>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</si>
  <si>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</si>
  <si>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</si>
  <si>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</si>
  <si>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</si>
  <si>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</si>
  <si>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</si>
  <si>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</si>
  <si>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</si>
  <si>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</si>
  <si>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</si>
  <si>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</si>
  <si>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</si>
  <si>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</si>
  <si>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</si>
  <si>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</si>
  <si>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</si>
  <si>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</si>
  <si>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</si>
  <si>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</si>
  <si>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</si>
  <si>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</si>
  <si>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</si>
  <si>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</si>
  <si>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</si>
  <si>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</si>
  <si>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</si>
  <si>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</si>
  <si>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</si>
  <si>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</si>
  <si>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</si>
  <si>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</si>
  <si>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</si>
  <si>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</si>
  <si>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</si>
  <si>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</si>
  <si>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</si>
  <si>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</si>
  <si>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</si>
  <si>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</si>
  <si>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</si>
  <si>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</si>
  <si>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</si>
  <si>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</si>
  <si>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</si>
  <si>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</si>
  <si>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</si>
  <si>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</si>
  <si>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</si>
  <si>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</si>
  <si>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</si>
  <si>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</si>
  <si>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</si>
  <si>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</si>
  <si>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</si>
  <si>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</si>
  <si>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</si>
  <si>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</si>
  <si>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</si>
  <si>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</si>
  <si>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</si>
  <si>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</si>
  <si>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</si>
  <si>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</si>
  <si>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</si>
  <si>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</si>
  <si>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</si>
  <si>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</si>
  <si>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</si>
  <si>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</si>
  <si>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</si>
  <si>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</si>
  <si>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</si>
  <si>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</si>
  <si>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</si>
  <si>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</si>
  <si>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</si>
  <si>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</si>
  <si>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</si>
  <si>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</si>
  <si>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</si>
  <si>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</si>
  <si>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</si>
  <si>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</si>
  <si>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</si>
  <si>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</si>
  <si>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</si>
  <si>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</si>
  <si>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</si>
  <si>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</si>
  <si>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</si>
  <si>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</si>
  <si>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</si>
  <si>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</si>
  <si>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</si>
  <si>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</si>
  <si>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</si>
  <si>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</si>
  <si>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</si>
  <si>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</si>
  <si>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</si>
  <si>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</si>
  <si>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</si>
  <si>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</si>
  <si>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</si>
  <si>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</si>
  <si>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</si>
  <si>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</si>
  <si>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</si>
  <si>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</si>
  <si>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</si>
  <si>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</si>
  <si>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</si>
  <si>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</si>
  <si>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</si>
  <si>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</si>
  <si>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</si>
  <si>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</si>
  <si>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</si>
  <si>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</si>
  <si>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</si>
  <si>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</si>
  <si>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</si>
  <si>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</si>
  <si>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</si>
  <si>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</si>
  <si>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</si>
  <si>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</si>
  <si>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</si>
  <si>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</si>
  <si>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</si>
  <si>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</si>
  <si>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</si>
  <si>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</si>
  <si>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</si>
  <si>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</si>
  <si>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</si>
  <si>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</si>
  <si>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</si>
  <si>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</si>
  <si>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</si>
  <si>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</si>
  <si>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</si>
  <si>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</si>
  <si>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</si>
  <si>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</si>
  <si>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</si>
  <si>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</si>
  <si>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</si>
  <si>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</si>
  <si>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</si>
  <si>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</si>
  <si>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</si>
  <si>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</si>
  <si>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</si>
  <si>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</si>
  <si>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</si>
  <si>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</si>
  <si>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</si>
  <si>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</si>
  <si>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</si>
  <si>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</si>
  <si>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</si>
  <si>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</si>
  <si>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</si>
  <si>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</si>
  <si>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</si>
  <si>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</si>
  <si>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</si>
  <si>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</si>
  <si>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</si>
  <si>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</si>
  <si>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</si>
  <si>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</si>
  <si>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</si>
  <si>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</si>
  <si>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</si>
  <si>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</si>
  <si>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</si>
  <si>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</si>
  <si>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</si>
  <si>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</si>
  <si>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</si>
  <si>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</si>
  <si>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</si>
  <si>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</si>
  <si>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</si>
  <si>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</si>
  <si>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</si>
  <si>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</si>
  <si>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</si>
  <si>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</si>
  <si>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</si>
  <si>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</si>
  <si>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</si>
  <si>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</si>
  <si>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</si>
  <si>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</si>
  <si>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</si>
  <si>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</si>
  <si>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</si>
  <si>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</si>
  <si>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</si>
  <si>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</si>
  <si>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</si>
  <si>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</si>
  <si>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</si>
  <si>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</si>
  <si>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</si>
  <si>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</si>
  <si>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</si>
  <si>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</si>
  <si>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</si>
  <si>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</si>
  <si>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</si>
  <si>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</si>
  <si>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</si>
  <si>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</si>
  <si>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</si>
  <si>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</si>
  <si>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</si>
  <si>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</si>
  <si>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</si>
  <si>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</si>
  <si>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</si>
  <si>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</si>
  <si>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</si>
  <si>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</si>
  <si>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</si>
  <si>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</si>
  <si>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</si>
  <si>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</si>
  <si>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</si>
  <si>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</si>
  <si>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</si>
  <si>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</si>
  <si>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</si>
  <si>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</si>
  <si>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</si>
  <si>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</si>
  <si>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</si>
  <si>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</si>
  <si>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</si>
  <si>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</si>
  <si>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</si>
  <si>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</si>
  <si>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</si>
  <si>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</si>
  <si>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</si>
  <si>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</si>
  <si>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</si>
  <si>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</si>
  <si>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</si>
  <si>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</si>
  <si>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</si>
  <si>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</si>
  <si>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</si>
  <si>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</si>
  <si>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</si>
  <si>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</si>
  <si>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</si>
  <si>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</si>
  <si>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</si>
  <si>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</si>
  <si>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</si>
  <si>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</si>
  <si>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</si>
  <si>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</si>
  <si>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</si>
  <si>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</si>
  <si>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</si>
  <si>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</si>
  <si>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</si>
  <si>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</si>
  <si>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</si>
  <si>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</si>
  <si>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</si>
  <si>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</si>
  <si>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</si>
  <si>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</si>
  <si>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</si>
  <si>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</si>
  <si>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</si>
  <si>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</si>
  <si>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</si>
  <si>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</si>
  <si>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</si>
  <si>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</si>
  <si>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</si>
  <si>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</si>
  <si>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</si>
  <si>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</si>
  <si>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</si>
  <si>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</si>
  <si>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</si>
  <si>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</si>
  <si>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</si>
  <si>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</si>
  <si>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</si>
  <si>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</si>
  <si>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</si>
  <si>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</si>
  <si>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</si>
  <si>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</si>
  <si>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</si>
  <si>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</si>
  <si>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</si>
  <si>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</si>
  <si>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</si>
  <si>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</si>
  <si>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</si>
  <si>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</si>
  <si>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</si>
  <si>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</si>
  <si>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</si>
  <si>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</si>
  <si>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</si>
  <si>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</si>
  <si>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</si>
  <si>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</si>
  <si>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</si>
  <si>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</si>
  <si>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</si>
  <si>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</si>
  <si>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</si>
  <si>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</si>
  <si>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</si>
  <si>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</si>
  <si>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</si>
  <si>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</si>
  <si>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</si>
  <si>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</si>
  <si>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</si>
  <si>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</si>
  <si>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</si>
  <si>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</si>
  <si>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</si>
  <si>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</si>
  <si>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</si>
  <si>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</si>
  <si>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</si>
  <si>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</si>
  <si>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</si>
  <si>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</si>
  <si>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</si>
  <si>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</si>
  <si>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</si>
  <si>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</si>
  <si>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</si>
  <si>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</si>
  <si>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</si>
  <si>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</si>
  <si>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</si>
  <si>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</si>
  <si>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</si>
  <si>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</si>
  <si>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</si>
  <si>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</si>
  <si>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</si>
  <si>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</si>
  <si>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</si>
  <si>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</si>
  <si>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</si>
  <si>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</si>
  <si>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</si>
  <si>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</si>
  <si>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</si>
  <si>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</si>
  <si>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</si>
  <si>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</si>
  <si>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</si>
  <si>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</si>
  <si>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</si>
  <si>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</si>
  <si>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</si>
  <si>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</si>
  <si>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</si>
  <si>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</si>
  <si>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</si>
  <si>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</si>
  <si>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</si>
  <si>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</si>
  <si>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</si>
  <si>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</si>
  <si>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</si>
  <si>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</si>
  <si>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</si>
  <si>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</si>
  <si>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</si>
  <si>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</si>
  <si>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</si>
  <si>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</si>
  <si>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</si>
  <si>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</si>
  <si>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</si>
  <si>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</si>
  <si>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</si>
  <si>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</si>
  <si>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</si>
  <si>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</si>
  <si>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</si>
  <si>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</si>
  <si>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</si>
  <si>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</si>
  <si>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</si>
  <si>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</si>
  <si>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</si>
  <si>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</si>
  <si>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</si>
  <si>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</si>
  <si>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</si>
  <si>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</si>
  <si>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</si>
  <si>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</si>
  <si>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</si>
  <si>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</si>
  <si>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</si>
  <si>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</si>
  <si>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</si>
  <si>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</si>
  <si>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</si>
  <si>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</si>
  <si>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</si>
  <si>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</si>
  <si>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</si>
  <si>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</si>
  <si>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</si>
  <si>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</si>
  <si>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</si>
  <si>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</si>
  <si>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</si>
  <si>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</si>
  <si>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</si>
  <si>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</si>
  <si>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</si>
  <si>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</si>
  <si>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</si>
  <si>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</si>
  <si>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</si>
  <si>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</si>
  <si>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</si>
  <si>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</si>
  <si>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</si>
  <si>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</si>
  <si>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</si>
  <si>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</si>
  <si>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</si>
  <si>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</si>
  <si>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</si>
  <si>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</si>
  <si>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</si>
  <si>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</si>
  <si>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</si>
  <si>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</si>
  <si>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</si>
  <si>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</si>
  <si>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</si>
  <si>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</si>
  <si>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</si>
  <si>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</si>
  <si>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</si>
  <si>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</si>
  <si>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</si>
  <si>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</si>
  <si>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</si>
  <si>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</si>
  <si>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</si>
  <si>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</si>
  <si>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</si>
  <si>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</si>
  <si>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</si>
  <si>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</si>
  <si>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</si>
  <si>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</si>
  <si>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</si>
  <si>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</si>
  <si>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</si>
  <si>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</si>
  <si>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</si>
  <si>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</si>
  <si>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</si>
  <si>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</si>
  <si>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</si>
  <si>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</si>
  <si>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</si>
  <si>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</si>
  <si>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</si>
  <si>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</si>
  <si>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</si>
  <si>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</si>
  <si>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</si>
  <si>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</si>
  <si>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</si>
  <si>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</si>
  <si>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</si>
  <si>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</si>
  <si>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</si>
  <si>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</si>
  <si>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</si>
  <si>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</si>
  <si>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</si>
  <si>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</si>
  <si>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</si>
  <si>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</si>
  <si>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</si>
  <si>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</si>
  <si>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</si>
  <si>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</si>
  <si>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</si>
  <si>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</si>
  <si>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</si>
  <si>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</si>
  <si>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</si>
  <si>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</si>
  <si>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</si>
  <si>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</si>
  <si>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</si>
  <si>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</si>
  <si>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</si>
  <si>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</si>
  <si>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</si>
  <si>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</si>
  <si>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</si>
  <si>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</si>
  <si>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</si>
  <si>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</si>
  <si>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</si>
  <si>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</si>
  <si>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</si>
  <si>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</si>
  <si>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</si>
  <si>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</si>
  <si>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</si>
  <si>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</si>
  <si>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</si>
  <si>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</si>
  <si>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</si>
  <si>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</si>
  <si>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</si>
  <si>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</si>
  <si>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</si>
  <si>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</si>
  <si>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</si>
  <si>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</si>
  <si>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</si>
  <si>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</si>
  <si>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</si>
  <si>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</si>
  <si>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</si>
  <si>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</si>
  <si>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</si>
  <si>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</si>
  <si>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</si>
  <si>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</si>
  <si>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</si>
  <si>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</si>
  <si>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</si>
  <si>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</si>
  <si>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</si>
  <si>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</si>
  <si>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</si>
  <si>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</si>
  <si>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</si>
  <si>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</si>
  <si>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</si>
  <si>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</si>
  <si>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</si>
  <si>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</si>
  <si>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</si>
  <si>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</si>
  <si>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</si>
  <si>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</si>
  <si>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</si>
  <si>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</si>
  <si>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</si>
  <si>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</si>
  <si>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</si>
  <si>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</si>
  <si>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</si>
  <si>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</si>
  <si>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</si>
  <si>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</si>
  <si>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</si>
  <si>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</si>
  <si>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</si>
  <si>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</si>
  <si>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</si>
  <si>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</si>
  <si>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</si>
  <si>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</si>
  <si>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</si>
  <si>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</si>
  <si>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</si>
  <si>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</si>
  <si>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</si>
  <si>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</si>
  <si>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</si>
  <si>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</si>
  <si>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</si>
  <si>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</si>
  <si>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</si>
  <si>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</si>
  <si>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</si>
  <si>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</si>
  <si>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</si>
  <si>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</si>
  <si>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</si>
  <si>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</si>
  <si>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</si>
  <si>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</si>
  <si>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</si>
  <si>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</si>
  <si>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</si>
  <si>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</si>
  <si>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</si>
  <si>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</si>
  <si>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</si>
  <si>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</si>
  <si>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</si>
  <si>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</si>
  <si>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</si>
  <si>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</si>
  <si>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</si>
  <si>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</si>
  <si>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</si>
  <si>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</si>
  <si>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</si>
  <si>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</si>
  <si>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</si>
  <si>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</si>
  <si>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</si>
  <si>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</si>
  <si>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</si>
  <si>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</si>
  <si>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</si>
  <si>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</si>
  <si>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</si>
  <si>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</si>
  <si>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</si>
  <si>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</si>
  <si>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</si>
  <si>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</si>
  <si>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</si>
  <si>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</si>
  <si>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</si>
  <si>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</si>
  <si>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</si>
  <si>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</si>
  <si>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</si>
  <si>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</si>
  <si>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</si>
  <si>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</si>
  <si>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</si>
  <si>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</si>
  <si>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</si>
  <si>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</si>
  <si>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</si>
  <si>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</si>
  <si>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</si>
  <si>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</si>
  <si>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</si>
  <si>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</si>
  <si>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</si>
  <si>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</si>
  <si>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</si>
  <si>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</si>
  <si>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</si>
  <si>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</si>
  <si>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</si>
  <si>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</si>
  <si>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</si>
  <si>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</si>
  <si>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</si>
  <si>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</si>
  <si>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</si>
  <si>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</si>
  <si>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</si>
  <si>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</si>
  <si>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</si>
  <si>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</si>
  <si>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</si>
  <si>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</si>
  <si>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</si>
  <si>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</si>
  <si>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</si>
  <si>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</si>
  <si>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</si>
  <si>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</si>
  <si>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</si>
  <si>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</si>
  <si>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</si>
  <si>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</si>
  <si>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</si>
  <si>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</si>
  <si>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</si>
  <si>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</si>
  <si>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</si>
  <si>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</si>
  <si>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</si>
  <si>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</si>
  <si>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</si>
  <si>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</si>
  <si>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</si>
  <si>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</si>
  <si>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</si>
  <si>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</si>
  <si>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</si>
  <si>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</si>
  <si>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</si>
  <si>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</si>
  <si>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</si>
  <si>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</si>
  <si>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</si>
  <si>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</si>
  <si>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</si>
  <si>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</si>
  <si>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</si>
  <si>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</si>
  <si>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</si>
  <si>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</si>
  <si>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</si>
  <si>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</si>
  <si>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</si>
  <si>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</si>
  <si>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</si>
  <si>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</si>
  <si>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</si>
  <si>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</si>
  <si>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</si>
  <si>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</si>
  <si>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</si>
  <si>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</si>
  <si>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</si>
  <si>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</si>
  <si>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</si>
  <si>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</si>
  <si>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</si>
  <si>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</si>
  <si>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</si>
  <si>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</si>
  <si>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</si>
  <si>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</si>
  <si>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</si>
  <si>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</si>
  <si>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</si>
  <si>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</si>
  <si>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</si>
  <si>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</si>
  <si>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</si>
  <si>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</si>
  <si>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</si>
  <si>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</si>
  <si>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</si>
  <si>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</si>
  <si>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</si>
  <si>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</si>
  <si>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</si>
  <si>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</si>
  <si>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</si>
  <si>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</si>
  <si>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</si>
  <si>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</si>
  <si>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</si>
  <si>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</si>
  <si>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</si>
  <si>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</si>
  <si>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</si>
  <si>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</si>
  <si>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</si>
  <si>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</si>
  <si>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</si>
  <si>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</si>
  <si>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</si>
  <si>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</si>
  <si>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</si>
  <si>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</si>
  <si>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</si>
  <si>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</si>
  <si>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</si>
  <si>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</si>
  <si>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</si>
  <si>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</si>
  <si>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</si>
  <si>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</si>
  <si>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</si>
  <si>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</si>
  <si>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</si>
  <si>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</si>
  <si>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</si>
  <si>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</si>
  <si>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</si>
  <si>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</si>
  <si>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</si>
  <si>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</si>
  <si>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</si>
  <si>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</si>
  <si>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</si>
  <si>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</si>
  <si>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</si>
  <si>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</si>
  <si>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</si>
  <si>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</si>
  <si>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</si>
  <si>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</si>
  <si>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</si>
  <si>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</si>
  <si>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</si>
  <si>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</si>
  <si>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</si>
  <si>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</si>
  <si>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</si>
  <si>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</si>
  <si>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</si>
  <si>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</si>
  <si>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</si>
  <si>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</si>
  <si>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</si>
  <si>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</si>
  <si>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</si>
  <si>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</si>
  <si>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</si>
  <si>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</si>
  <si>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</si>
  <si>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</si>
  <si>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</si>
  <si>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</si>
  <si>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</si>
  <si>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</si>
  <si>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</si>
  <si>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</si>
  <si>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</si>
  <si>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</si>
  <si>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</si>
  <si>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</si>
  <si>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</si>
  <si>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</si>
  <si>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</si>
  <si>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</si>
  <si>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</si>
  <si>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</si>
  <si>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</si>
  <si>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</si>
  <si>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</si>
  <si>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</si>
  <si>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</si>
  <si>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</si>
  <si>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</si>
  <si>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</si>
  <si>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</si>
  <si>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</si>
  <si>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</si>
  <si>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</si>
  <si>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</si>
  <si>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</si>
  <si>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</si>
  <si>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</si>
  <si>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</si>
  <si>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</si>
  <si>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</si>
  <si>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</si>
  <si>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</si>
  <si>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</si>
  <si>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</si>
  <si>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</si>
  <si>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</si>
  <si>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</si>
  <si>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</si>
  <si>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</si>
  <si>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</si>
  <si>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</si>
  <si>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</si>
  <si>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</si>
  <si>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</si>
  <si>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</si>
  <si>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</si>
  <si>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</si>
  <si>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</si>
  <si>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</si>
  <si>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</si>
  <si>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</si>
  <si>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</si>
  <si>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</si>
  <si>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</si>
  <si>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</si>
  <si>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</si>
  <si>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</si>
  <si>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</si>
  <si>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</si>
  <si>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</si>
  <si>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</si>
  <si>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</si>
  <si>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</si>
  <si>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</si>
  <si>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</si>
  <si>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</si>
  <si>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</si>
  <si>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</si>
  <si>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</si>
  <si>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</si>
  <si>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</si>
  <si>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</si>
  <si>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</si>
  <si>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</si>
  <si>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</si>
  <si>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</si>
  <si>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</si>
  <si>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</si>
  <si>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</si>
  <si>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</si>
  <si>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</si>
  <si>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</si>
  <si>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</si>
  <si>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</si>
  <si>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</si>
  <si>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</si>
  <si>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</si>
  <si>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</si>
  <si>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</si>
  <si>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</si>
  <si>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</si>
  <si>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</si>
  <si>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</si>
  <si>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</si>
  <si>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</si>
  <si>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</si>
  <si>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</si>
  <si>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</si>
  <si>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</si>
  <si>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</si>
  <si>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</si>
  <si>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</si>
  <si>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</si>
  <si>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</si>
  <si>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</si>
  <si>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</si>
  <si>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</si>
  <si>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</si>
  <si>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</si>
  <si>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</si>
  <si>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</si>
  <si>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</si>
  <si>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</si>
  <si>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</si>
  <si>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</si>
  <si>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</si>
  <si>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</si>
  <si>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</si>
  <si>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</si>
  <si>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</si>
  <si>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</si>
  <si>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</si>
  <si>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</si>
  <si>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</si>
  <si>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</si>
  <si>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</si>
  <si>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</si>
  <si>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</si>
  <si>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</si>
  <si>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</si>
  <si>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</si>
  <si>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</si>
  <si>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</si>
  <si>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</si>
  <si>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</si>
  <si>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</si>
  <si>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</si>
  <si>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</si>
  <si>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</si>
  <si>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</si>
  <si>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</si>
  <si>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</si>
  <si>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</si>
  <si>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</si>
  <si>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</si>
  <si>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</si>
  <si>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</si>
  <si>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</si>
  <si>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</si>
  <si>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</si>
  <si>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</si>
  <si>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</si>
  <si>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</si>
  <si>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</si>
  <si>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</si>
  <si>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</si>
  <si>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</si>
  <si>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</si>
  <si>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</si>
  <si>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</si>
  <si>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</si>
  <si>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</si>
  <si>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</si>
  <si>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</si>
  <si>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</si>
  <si>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</si>
  <si>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</si>
  <si>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</si>
  <si>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</si>
  <si>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</si>
  <si>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</si>
  <si>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</si>
  <si>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</si>
  <si>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</si>
  <si>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</si>
  <si>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</si>
  <si>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</si>
  <si>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</si>
  <si>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</si>
  <si>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</si>
  <si>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</si>
  <si>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</si>
  <si>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</si>
  <si>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</si>
  <si>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</si>
  <si>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</si>
  <si>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</si>
  <si>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</si>
  <si>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</si>
  <si>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</si>
  <si>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</si>
  <si>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</si>
  <si>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</si>
  <si>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</si>
  <si>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</si>
  <si>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</si>
  <si>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</si>
  <si>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</si>
  <si>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</si>
  <si>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</si>
  <si>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</si>
  <si>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</si>
  <si>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</si>
  <si>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</si>
  <si>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</si>
  <si>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</si>
  <si>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</si>
  <si>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</si>
  <si>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</si>
  <si>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</si>
  <si>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</si>
  <si>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</si>
  <si>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</si>
  <si>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</si>
  <si>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</si>
  <si>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</si>
  <si>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</si>
  <si>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</si>
  <si>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</si>
  <si>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</si>
  <si>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</si>
  <si>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</si>
  <si>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</si>
  <si>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</si>
  <si>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</si>
  <si>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</si>
  <si>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</si>
  <si>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</si>
  <si>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</si>
  <si>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</si>
  <si>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</si>
  <si>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</si>
  <si>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</si>
  <si>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</si>
  <si>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</si>
  <si>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</si>
  <si>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</si>
  <si>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</si>
  <si>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</si>
  <si>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</si>
  <si>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</si>
  <si>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</si>
  <si>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</si>
  <si>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</si>
  <si>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</si>
  <si>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</si>
  <si>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</si>
  <si>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</si>
  <si>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</si>
  <si>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</si>
  <si>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</si>
  <si>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</si>
  <si>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</si>
  <si>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</si>
  <si>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</si>
  <si>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</si>
  <si>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</si>
  <si>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</si>
  <si>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</si>
  <si>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</si>
  <si>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</si>
  <si>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</si>
  <si>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</si>
  <si>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</si>
  <si>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</si>
  <si>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</si>
  <si>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</si>
  <si>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</si>
  <si>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</si>
  <si>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</si>
  <si>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</si>
  <si>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</si>
  <si>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</si>
  <si>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</si>
  <si>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</si>
  <si>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</si>
  <si>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</si>
  <si>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</si>
  <si>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</si>
  <si>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</si>
  <si>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</si>
  <si>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</si>
  <si>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</si>
  <si>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</si>
  <si>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</si>
  <si>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</si>
  <si>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</si>
  <si>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</si>
  <si>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</si>
  <si>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</si>
  <si>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</si>
  <si>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</si>
  <si>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</si>
  <si>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</si>
  <si>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</si>
  <si>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</si>
  <si>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</si>
  <si>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</si>
  <si>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</si>
  <si>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</si>
  <si>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</si>
  <si>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</si>
  <si>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</si>
  <si>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</si>
  <si>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</si>
  <si>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</si>
  <si>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</si>
  <si>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</si>
  <si>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</si>
  <si>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</si>
  <si>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</si>
  <si>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</si>
  <si>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</si>
  <si>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</si>
  <si>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</si>
  <si>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</si>
  <si>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</si>
  <si>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</si>
  <si>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</si>
  <si>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</si>
  <si>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</si>
  <si>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</si>
  <si>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</si>
  <si>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</si>
  <si>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</si>
  <si>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</si>
  <si>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</si>
  <si>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</si>
  <si>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</si>
  <si>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</si>
  <si>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</si>
  <si>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</si>
  <si>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</si>
  <si>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</si>
  <si>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</si>
  <si>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</si>
  <si>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</si>
  <si>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</si>
  <si>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</si>
  <si>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</si>
  <si>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</si>
  <si>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</si>
  <si>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</si>
  <si>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</si>
  <si>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</si>
  <si>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</si>
  <si>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</si>
  <si>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</si>
  <si>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</si>
  <si>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</si>
  <si>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</si>
  <si>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</si>
  <si>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</si>
  <si>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</si>
  <si>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</si>
  <si>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</si>
  <si>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</si>
  <si>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</si>
  <si>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</si>
  <si>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</si>
  <si>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</si>
  <si>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</si>
  <si>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</si>
  <si>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</si>
  <si>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</si>
  <si>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</si>
  <si>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</si>
  <si>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</si>
  <si>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</si>
  <si>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</si>
  <si>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</si>
  <si>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</si>
  <si>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</si>
  <si>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</si>
  <si>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</si>
  <si>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</si>
  <si>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</si>
  <si>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</si>
  <si>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</si>
  <si>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</si>
  <si>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</si>
  <si>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</si>
  <si>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</si>
  <si>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</si>
  <si>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</si>
  <si>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</si>
  <si>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</si>
  <si>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</si>
  <si>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</si>
  <si>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</si>
  <si>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</si>
  <si>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</si>
  <si>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</si>
  <si>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</si>
  <si>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</si>
  <si>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</si>
  <si>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</si>
  <si>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</si>
  <si>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</si>
  <si>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</si>
  <si>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</si>
  <si>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</si>
  <si>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</si>
  <si>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</si>
  <si>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</si>
  <si>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</si>
  <si>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</si>
  <si>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</si>
  <si>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</si>
  <si>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</si>
  <si>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</si>
  <si>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</si>
  <si>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</si>
  <si>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</si>
  <si>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</si>
  <si>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</si>
  <si>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</si>
  <si>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</si>
  <si>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</si>
  <si>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</si>
  <si>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</si>
  <si>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</si>
  <si>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</si>
  <si>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</si>
  <si>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</si>
  <si>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</si>
  <si>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</si>
  <si>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</si>
  <si>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</si>
  <si>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</si>
  <si>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</si>
  <si>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</si>
  <si>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</si>
  <si>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</si>
  <si>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</si>
  <si>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</si>
  <si>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</si>
  <si>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</si>
  <si>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</si>
  <si>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</si>
  <si>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</si>
  <si>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</si>
  <si>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</si>
  <si>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</si>
  <si>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</si>
  <si>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</si>
  <si>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</si>
  <si>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</si>
  <si>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</si>
  <si>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</si>
  <si>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</si>
  <si>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</si>
  <si>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</si>
  <si>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</si>
  <si>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</si>
  <si>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</si>
  <si>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</si>
  <si>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</si>
  <si>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</si>
  <si>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</si>
  <si>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</si>
  <si>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</si>
  <si>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</si>
  <si>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</si>
  <si>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</si>
  <si>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</si>
  <si>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</si>
  <si>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</si>
  <si>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</si>
  <si>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</si>
  <si>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</si>
  <si>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</si>
  <si>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</si>
  <si>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</si>
  <si>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</si>
  <si>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</si>
  <si>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</si>
  <si>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</si>
  <si>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</si>
  <si>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</si>
  <si>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</si>
  <si>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</si>
  <si>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</si>
  <si>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</si>
  <si>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</si>
  <si>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</si>
  <si>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</si>
  <si>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</si>
  <si>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</si>
  <si>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</si>
  <si>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</si>
  <si>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</si>
  <si>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</si>
  <si>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</si>
  <si>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</si>
  <si>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</si>
  <si>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</si>
  <si>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</si>
  <si>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</si>
  <si>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</si>
  <si>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</si>
  <si>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</si>
  <si>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</si>
  <si>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</si>
  <si>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</si>
  <si>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</si>
  <si>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</si>
  <si>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</si>
  <si>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</si>
  <si>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</si>
  <si>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</si>
  <si>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</si>
  <si>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</si>
  <si>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</si>
  <si>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</si>
  <si>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</si>
  <si>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</si>
  <si>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</si>
  <si>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</si>
  <si>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</si>
  <si>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</si>
  <si>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</si>
  <si>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</si>
  <si>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</si>
  <si>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</si>
  <si>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</si>
  <si>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</si>
  <si>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</si>
  <si>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</si>
  <si>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</si>
  <si>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</si>
  <si>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</si>
  <si>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</si>
  <si>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</si>
  <si>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</si>
  <si>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</si>
  <si>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</si>
  <si>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</si>
  <si>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</si>
  <si>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</si>
  <si>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</si>
  <si>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</si>
  <si>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</si>
  <si>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</si>
  <si>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</si>
  <si>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</si>
  <si>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</si>
  <si>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</si>
  <si>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</si>
  <si>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</si>
  <si>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</si>
  <si>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</si>
  <si>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</si>
  <si>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</si>
  <si>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</si>
  <si>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</si>
  <si>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</si>
  <si>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</si>
  <si>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</si>
  <si>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</si>
  <si>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</si>
  <si>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</si>
  <si>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</si>
  <si>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</si>
  <si>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</si>
  <si>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</si>
  <si>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</si>
  <si>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</si>
  <si>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</si>
  <si>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</si>
  <si>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</si>
  <si>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</si>
  <si>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</si>
  <si>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</si>
  <si>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</si>
  <si>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</si>
  <si>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</si>
  <si>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</si>
  <si>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</si>
  <si>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</si>
  <si>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</si>
  <si>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</si>
  <si>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</si>
  <si>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</si>
  <si>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</si>
  <si>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</si>
  <si>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</si>
  <si>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</si>
  <si>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</si>
  <si>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</si>
  <si>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</si>
  <si>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</si>
  <si>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</si>
  <si>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</si>
  <si>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</si>
  <si>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</si>
  <si>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</si>
  <si>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</si>
  <si>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</si>
  <si>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</si>
  <si>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</si>
  <si>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</si>
  <si>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</si>
  <si>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</si>
  <si>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</si>
  <si>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</si>
  <si>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</si>
  <si>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</si>
  <si>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</si>
  <si>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</si>
  <si>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</si>
  <si>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</si>
  <si>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</si>
  <si>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</si>
  <si>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</si>
  <si>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</si>
  <si>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</si>
  <si>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</si>
  <si>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</si>
  <si>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</si>
  <si>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</si>
  <si>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</si>
  <si>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</si>
  <si>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</si>
  <si>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</si>
  <si>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</si>
  <si>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</si>
  <si>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</si>
  <si>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</si>
  <si>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</si>
  <si>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</si>
  <si>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</si>
  <si>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</si>
  <si>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</si>
  <si>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</si>
  <si>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</si>
  <si>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</si>
  <si>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</si>
  <si>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</si>
  <si>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</si>
  <si>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</si>
  <si>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</si>
  <si>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</si>
  <si>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</si>
  <si>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</si>
  <si>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</si>
  <si>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</si>
  <si>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</si>
  <si>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</si>
  <si>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</si>
  <si>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</si>
  <si>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</si>
  <si>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</si>
  <si>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</si>
  <si>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</si>
  <si>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</si>
  <si>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</si>
  <si>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</si>
  <si>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</si>
  <si>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</si>
  <si>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</si>
  <si>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</si>
  <si>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</si>
  <si>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</si>
  <si>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</si>
  <si>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</si>
  <si>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</si>
  <si>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</si>
  <si>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</si>
  <si>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</si>
  <si>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</si>
  <si>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</si>
  <si>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</si>
  <si>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</si>
  <si>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</si>
  <si>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</si>
  <si>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</si>
  <si>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</si>
  <si>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</si>
  <si>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</si>
  <si>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</si>
  <si>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</si>
  <si>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</si>
  <si>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</si>
  <si>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</si>
  <si>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</si>
  <si>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</si>
  <si>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</si>
  <si>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</si>
  <si>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</si>
  <si>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</si>
  <si>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</si>
  <si>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</si>
  <si>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</si>
  <si>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</si>
  <si>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</si>
  <si>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</si>
  <si>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</si>
  <si>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</si>
  <si>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</si>
  <si>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</si>
  <si>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</si>
  <si>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</si>
  <si>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</si>
  <si>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</si>
  <si>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</si>
  <si>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</si>
  <si>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</si>
  <si>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</si>
  <si>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</si>
  <si>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</si>
  <si>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</si>
  <si>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</si>
  <si>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</si>
  <si>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</si>
  <si>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</si>
  <si>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</si>
  <si>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</si>
  <si>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</si>
  <si>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</si>
  <si>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</si>
  <si>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</si>
  <si>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</si>
  <si>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</si>
  <si>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</si>
  <si>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</si>
  <si>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</si>
  <si>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</si>
  <si>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</si>
  <si>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</si>
  <si>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</si>
  <si>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</si>
  <si>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</si>
  <si>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</si>
  <si>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</si>
  <si>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</si>
  <si>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</si>
  <si>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</si>
  <si>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</si>
  <si>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</si>
  <si>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</si>
  <si>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</si>
  <si>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</si>
  <si>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</si>
  <si>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</si>
  <si>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</si>
  <si>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</si>
  <si>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</si>
  <si>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</si>
  <si>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</si>
  <si>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</si>
  <si>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</si>
  <si>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</si>
  <si>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</si>
  <si>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</si>
  <si>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</si>
  <si>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</si>
  <si>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</si>
  <si>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</si>
  <si>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</si>
  <si>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</si>
  <si>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</si>
  <si>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</si>
  <si>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</si>
  <si>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</si>
  <si>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</si>
  <si>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</si>
  <si>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</si>
  <si>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</si>
  <si>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</si>
  <si>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</si>
  <si>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</si>
  <si>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</si>
  <si>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</si>
  <si>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</si>
  <si>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</si>
  <si>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</si>
  <si>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</si>
  <si>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</si>
  <si>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</si>
  <si>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</si>
  <si>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</si>
  <si>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</si>
  <si>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</si>
  <si>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</si>
  <si>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</si>
  <si>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</si>
  <si>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</si>
  <si>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</si>
  <si>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</si>
  <si>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</si>
  <si>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</si>
  <si>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</si>
  <si>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</si>
  <si>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</si>
  <si>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</si>
  <si>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</si>
  <si>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</si>
  <si>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</si>
  <si>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</si>
  <si>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</si>
  <si>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</si>
  <si>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</si>
  <si>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</si>
  <si>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</si>
  <si>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</si>
  <si>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</si>
  <si>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</si>
  <si>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</si>
  <si>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</si>
  <si>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</si>
  <si>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</si>
  <si>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</si>
  <si>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</si>
  <si>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</si>
  <si>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</si>
  <si>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</si>
  <si>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</si>
  <si>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</si>
  <si>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</si>
  <si>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</si>
  <si>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</si>
  <si>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</si>
  <si>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</si>
  <si>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</si>
  <si>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</si>
  <si>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</si>
  <si>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</si>
  <si>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</si>
  <si>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</si>
  <si>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</si>
  <si>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</si>
  <si>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</si>
  <si>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</si>
  <si>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</si>
  <si>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</si>
  <si>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</si>
  <si>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</si>
  <si>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</si>
  <si>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</si>
  <si>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</si>
  <si>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</si>
  <si>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</si>
  <si>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</si>
  <si>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</si>
  <si>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</si>
  <si>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</si>
  <si>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</si>
  <si>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</si>
  <si>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</si>
  <si>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</si>
  <si>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</si>
  <si>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</si>
  <si>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</si>
  <si>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</si>
  <si>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</si>
  <si>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</si>
  <si>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</si>
  <si>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</si>
  <si>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</si>
  <si>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</si>
  <si>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</si>
  <si>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</si>
  <si>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</si>
  <si>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</si>
  <si>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</si>
  <si>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</si>
  <si>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</si>
  <si>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</si>
  <si>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</si>
  <si>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</si>
  <si>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</si>
  <si>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</si>
  <si>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</si>
  <si>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</si>
  <si>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</si>
  <si>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</si>
  <si>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</si>
  <si>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</si>
  <si>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</si>
  <si>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</si>
  <si>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</si>
  <si>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</si>
  <si>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</si>
  <si>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</si>
  <si>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</si>
  <si>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</si>
  <si>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</si>
  <si>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</si>
  <si>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</si>
  <si>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</si>
  <si>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</si>
  <si>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</si>
  <si>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</si>
  <si>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</si>
  <si>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</si>
  <si>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</si>
  <si>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</si>
  <si>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</si>
  <si>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</si>
  <si>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</si>
  <si>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</si>
  <si>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</si>
  <si>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</si>
  <si>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</si>
  <si>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</si>
  <si>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</si>
  <si>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</si>
  <si>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</si>
  <si>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</si>
  <si>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</si>
  <si>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</si>
  <si>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</si>
  <si>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</si>
  <si>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</si>
  <si>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</si>
  <si>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</si>
  <si>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</si>
  <si>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</si>
  <si>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</si>
  <si>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</si>
  <si>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</si>
  <si>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</si>
  <si>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</si>
  <si>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</si>
  <si>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</si>
  <si>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</si>
  <si>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</si>
  <si>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</si>
  <si>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</si>
  <si>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</si>
  <si>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</si>
  <si>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</si>
  <si>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</si>
  <si>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</si>
  <si>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</si>
  <si>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</si>
  <si>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</si>
  <si>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</si>
  <si>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</si>
  <si>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</si>
  <si>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</si>
  <si>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</si>
  <si>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</si>
  <si>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</si>
  <si>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</si>
  <si>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</si>
  <si>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</si>
  <si>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</si>
  <si>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</si>
  <si>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</si>
  <si>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</si>
  <si>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</si>
  <si>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</si>
  <si>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</si>
  <si>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</si>
  <si>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</si>
  <si>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</si>
  <si>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</si>
  <si>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</si>
  <si>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</si>
  <si>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</si>
  <si>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</si>
  <si>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</si>
  <si>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</si>
  <si>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</si>
  <si>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</si>
  <si>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</si>
  <si>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</si>
  <si>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</si>
  <si>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</si>
  <si>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</si>
  <si>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</si>
  <si>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</si>
  <si>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</si>
  <si>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</si>
  <si>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</si>
  <si>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</si>
  <si>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</si>
  <si>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</si>
  <si>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</si>
  <si>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</si>
  <si>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</si>
  <si>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</si>
  <si>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</si>
  <si>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</si>
  <si>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</si>
  <si>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</si>
  <si>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</si>
  <si>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</si>
  <si>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</si>
  <si>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</si>
  <si>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</si>
  <si>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</si>
  <si>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</si>
  <si>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</si>
  <si>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</si>
  <si>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</si>
  <si>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</si>
  <si>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</si>
  <si>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</si>
  <si>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</si>
  <si>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</si>
  <si>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</si>
  <si>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</si>
  <si>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</si>
  <si>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</si>
  <si>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</si>
  <si>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</si>
  <si>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</si>
  <si>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</si>
  <si>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</si>
  <si>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</si>
  <si>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</si>
  <si>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</si>
  <si>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</si>
  <si>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</si>
  <si>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</si>
  <si>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</si>
  <si>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</si>
  <si>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</si>
  <si>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</si>
  <si>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</si>
  <si>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</si>
  <si>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</si>
  <si>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</si>
  <si>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</si>
  <si>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</si>
  <si>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</si>
  <si>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</si>
  <si>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</si>
  <si>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</si>
  <si>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</si>
  <si>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</si>
  <si>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</si>
  <si>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</si>
  <si>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</si>
  <si>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</si>
  <si>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</si>
  <si>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</si>
  <si>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</si>
  <si>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</si>
  <si>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</si>
  <si>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</si>
  <si>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</si>
  <si>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</si>
  <si>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</si>
  <si>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</si>
  <si>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</si>
  <si>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</si>
  <si>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</si>
  <si>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</si>
  <si>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</si>
  <si>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</si>
  <si>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</si>
  <si>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</si>
  <si>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</si>
  <si>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</si>
  <si>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</si>
  <si>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</si>
  <si>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</si>
  <si>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</si>
  <si>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</si>
  <si>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</si>
  <si>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</si>
  <si>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</si>
  <si>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</si>
  <si>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</si>
  <si>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</si>
  <si>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</si>
  <si>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</si>
  <si>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</si>
  <si>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</si>
  <si>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</si>
  <si>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</si>
  <si>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</si>
  <si>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</si>
  <si>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</si>
  <si>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</si>
  <si>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</si>
  <si>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</si>
  <si>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</si>
  <si>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</si>
  <si>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</si>
  <si>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</si>
  <si>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</si>
  <si>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</si>
  <si>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</si>
  <si>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</si>
  <si>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</si>
  <si>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</si>
  <si>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</si>
  <si>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</si>
  <si>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</si>
  <si>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</si>
  <si>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</si>
  <si>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</si>
  <si>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</si>
  <si>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</si>
  <si>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</si>
  <si>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</si>
  <si>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</si>
  <si>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</si>
  <si>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</si>
  <si>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</si>
  <si>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</si>
  <si>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</si>
  <si>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</si>
  <si>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</si>
  <si>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</si>
  <si>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</si>
  <si>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</si>
  <si>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</si>
  <si>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</si>
  <si>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</si>
  <si>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</si>
  <si>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</si>
  <si>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</si>
  <si>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</si>
  <si>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</si>
  <si>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</si>
  <si>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</si>
  <si>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</si>
  <si>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</si>
  <si>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</si>
  <si>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</si>
  <si>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</si>
  <si>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</si>
  <si>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</si>
  <si>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</si>
  <si>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</si>
  <si>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</si>
  <si>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</si>
  <si>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</si>
  <si>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</si>
  <si>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</si>
  <si>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</si>
  <si>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</si>
  <si>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</si>
  <si>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</si>
  <si>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</si>
  <si>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</si>
  <si>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</si>
  <si>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</si>
  <si>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</si>
  <si>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</si>
  <si>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</si>
  <si>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</si>
  <si>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</si>
  <si>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</si>
  <si>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</si>
  <si>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</si>
  <si>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</si>
  <si>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</si>
  <si>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</si>
  <si>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</si>
  <si>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</si>
  <si>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</si>
  <si>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</si>
  <si>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</si>
  <si>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</si>
  <si>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</si>
  <si>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</si>
  <si>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</si>
  <si>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</si>
  <si>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</si>
  <si>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</si>
  <si>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</si>
  <si>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</si>
  <si>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</si>
  <si>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</si>
  <si>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</si>
  <si>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</si>
  <si>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</si>
  <si>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</si>
  <si>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</si>
  <si>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</si>
  <si>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</si>
  <si>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</si>
  <si>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</si>
  <si>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</si>
  <si>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</si>
  <si>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</si>
  <si>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</si>
  <si>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</si>
  <si>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</si>
  <si>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</si>
  <si>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</si>
  <si>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</si>
  <si>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</si>
  <si>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</si>
  <si>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</si>
  <si>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</si>
  <si>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</si>
  <si>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</si>
  <si>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</si>
  <si>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</si>
  <si>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</si>
  <si>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</si>
  <si>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</si>
  <si>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</si>
  <si>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</si>
  <si>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</si>
  <si>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</si>
  <si>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</si>
  <si>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</si>
  <si>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</si>
  <si>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</si>
  <si>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</si>
  <si>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</si>
  <si>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</si>
  <si>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</si>
  <si>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</si>
  <si>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</si>
  <si>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</si>
  <si>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</si>
  <si>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</si>
  <si>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</si>
  <si>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</si>
  <si>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</si>
  <si>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</si>
  <si>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</si>
  <si>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</si>
  <si>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</si>
  <si>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</si>
  <si>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</si>
  <si>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</si>
  <si>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</si>
  <si>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</si>
  <si>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</si>
  <si>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</si>
  <si>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</si>
  <si>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</si>
  <si>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</si>
  <si>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</si>
  <si>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</si>
  <si>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</si>
  <si>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</si>
  <si>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</si>
  <si>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</si>
  <si>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</si>
  <si>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</si>
  <si>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</si>
  <si>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</si>
  <si>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</si>
  <si>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</si>
  <si>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</si>
  <si>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</si>
  <si>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</si>
  <si>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</si>
  <si>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</si>
  <si>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</si>
  <si>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</si>
  <si>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</si>
  <si>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</si>
  <si>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</si>
  <si>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</si>
  <si>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</si>
  <si>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</si>
  <si>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</si>
  <si>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</si>
  <si>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</si>
  <si>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</si>
  <si>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</si>
  <si>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</si>
  <si>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</si>
  <si>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</si>
  <si>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</si>
  <si>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</si>
  <si>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</si>
  <si>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</si>
  <si>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</si>
  <si>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</si>
  <si>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</si>
  <si>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</si>
  <si>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</si>
  <si>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</si>
  <si>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</si>
  <si>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</si>
  <si>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</si>
  <si>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</si>
  <si>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</si>
  <si>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</si>
  <si>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</si>
  <si>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</si>
  <si>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</si>
  <si>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</si>
  <si>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</si>
  <si>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</si>
  <si>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</si>
  <si>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</si>
  <si>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</si>
  <si>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</si>
  <si>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</si>
  <si>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</si>
  <si>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</si>
  <si>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</si>
  <si>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</si>
  <si>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</si>
  <si>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</si>
  <si>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</si>
  <si>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</si>
  <si>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</si>
  <si>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</si>
  <si>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</si>
  <si>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</si>
  <si>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</si>
  <si>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</si>
  <si>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</si>
  <si>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</si>
  <si>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</si>
  <si>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</si>
  <si>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</si>
  <si>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</si>
  <si>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</si>
  <si>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</si>
  <si>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</si>
  <si>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</si>
  <si>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</si>
  <si>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</si>
  <si>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</si>
  <si>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</si>
  <si>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</si>
  <si>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</si>
  <si>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</si>
  <si>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</si>
  <si>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</si>
  <si>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</si>
  <si>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</si>
  <si>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</si>
  <si>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</si>
  <si>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</si>
  <si>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</si>
  <si>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</si>
  <si>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</si>
  <si>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</si>
  <si>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</si>
  <si>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</si>
  <si>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</si>
  <si>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</si>
  <si>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</si>
  <si>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</si>
  <si>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</si>
  <si>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</si>
  <si>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</si>
  <si>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</si>
  <si>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</si>
  <si>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</si>
  <si>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</si>
  <si>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</si>
  <si>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</si>
  <si>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</si>
  <si>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</si>
  <si>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</si>
  <si>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</si>
  <si>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</si>
  <si>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</si>
  <si>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</si>
  <si>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</si>
  <si>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</si>
  <si>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</si>
  <si>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</si>
  <si>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</si>
  <si>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</si>
  <si>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</si>
  <si>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</si>
  <si>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</si>
  <si>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</si>
  <si>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</si>
  <si>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</si>
  <si>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</si>
  <si>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</si>
  <si>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</si>
  <si>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</si>
  <si>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</si>
  <si>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</si>
  <si>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</si>
  <si>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</si>
  <si>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</si>
  <si>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</si>
  <si>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</si>
  <si>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</si>
  <si>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</si>
  <si>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</si>
  <si>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</si>
  <si>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</si>
  <si>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</si>
  <si>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</si>
  <si>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</si>
  <si>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</si>
  <si>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</si>
  <si>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</si>
  <si>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</si>
  <si>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</si>
  <si>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</si>
  <si>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</si>
  <si>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</si>
  <si>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</si>
  <si>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</si>
  <si>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</si>
  <si>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</si>
  <si>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</si>
  <si>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</si>
  <si>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</si>
  <si>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</si>
  <si>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</si>
  <si>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</si>
  <si>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</si>
  <si>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</si>
  <si>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</si>
  <si>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</si>
  <si>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</si>
  <si>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</si>
  <si>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</si>
  <si>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</si>
  <si>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</si>
  <si>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</si>
  <si>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</si>
  <si>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</si>
  <si>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</si>
  <si>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</si>
  <si>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</si>
  <si>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</si>
  <si>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</si>
  <si>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</si>
  <si>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</si>
  <si>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</si>
  <si>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</si>
  <si>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</si>
  <si>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</si>
  <si>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</si>
  <si>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</si>
  <si>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</si>
  <si>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</si>
  <si>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</si>
  <si>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</si>
  <si>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</si>
  <si>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</si>
  <si>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</si>
  <si>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</si>
  <si>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</si>
  <si>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</si>
  <si>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</si>
  <si>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</si>
  <si>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</si>
  <si>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</si>
  <si>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</si>
  <si>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</si>
  <si>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</si>
  <si>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</si>
  <si>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</si>
  <si>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</si>
  <si>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</si>
  <si>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</si>
  <si>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</si>
  <si>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</si>
  <si>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</si>
  <si>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</si>
  <si>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</si>
  <si>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</si>
  <si>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</si>
  <si>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</si>
  <si>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</si>
  <si>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</si>
  <si>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</si>
  <si>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</si>
  <si>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</si>
  <si>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</si>
  <si>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</si>
  <si>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</si>
  <si>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</si>
  <si>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</si>
  <si>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</si>
  <si>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</si>
  <si>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</si>
  <si>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</si>
  <si>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</si>
  <si>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</si>
  <si>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</si>
  <si>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</si>
  <si>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</si>
  <si>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</si>
  <si>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</si>
  <si>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</si>
  <si>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</si>
  <si>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</si>
  <si>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</si>
  <si>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</si>
  <si>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</si>
  <si>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</si>
  <si>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</si>
  <si>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</si>
  <si>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</si>
  <si>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</si>
  <si>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</si>
  <si>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</si>
  <si>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</si>
  <si>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</si>
  <si>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</si>
  <si>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</si>
  <si>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</si>
  <si>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</si>
  <si>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</si>
  <si>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</si>
  <si>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</si>
  <si>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</si>
  <si>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</si>
  <si>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</si>
  <si>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</si>
  <si>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</si>
  <si>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</si>
  <si>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</si>
  <si>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</si>
  <si>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</si>
  <si>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</si>
  <si>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</si>
  <si>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</si>
  <si>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</si>
  <si>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</si>
  <si>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</si>
  <si>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</si>
  <si>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</si>
  <si>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</si>
  <si>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</si>
  <si>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</si>
  <si>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</si>
  <si>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</si>
  <si>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</si>
  <si>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</si>
  <si>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</si>
  <si>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</si>
  <si>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</si>
  <si>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</si>
  <si>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</si>
  <si>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</si>
  <si>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</si>
  <si>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</si>
  <si>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</si>
  <si>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</si>
  <si>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</si>
  <si>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</si>
  <si>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</si>
  <si>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</si>
  <si>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</si>
  <si>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</si>
  <si>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</si>
  <si>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</si>
  <si>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</si>
  <si>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</si>
  <si>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</si>
  <si>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</si>
  <si>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</si>
  <si>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</si>
  <si>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</si>
  <si>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</si>
  <si>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</si>
  <si>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</si>
  <si>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</si>
  <si>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</si>
  <si>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</si>
  <si>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</si>
  <si>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</si>
  <si>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</si>
  <si>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</si>
  <si>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</si>
  <si>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</si>
  <si>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</si>
  <si>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</si>
  <si>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</si>
  <si>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</si>
  <si>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</si>
  <si>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</si>
  <si>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</si>
  <si>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</si>
  <si>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</si>
  <si>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</si>
  <si>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</si>
  <si>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</si>
  <si>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</si>
  <si>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</si>
  <si>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</si>
  <si>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</si>
  <si>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</si>
  <si>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</si>
  <si>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</si>
  <si>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</si>
  <si>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</si>
  <si>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</si>
  <si>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</si>
  <si>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</si>
  <si>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</si>
  <si>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</si>
  <si>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</si>
  <si>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</si>
  <si>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</si>
  <si>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</si>
  <si>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</si>
  <si>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</si>
  <si>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</si>
  <si>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</si>
  <si>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</si>
  <si>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</si>
  <si>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</si>
  <si>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</si>
  <si>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</si>
  <si>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</si>
  <si>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</si>
  <si>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</si>
  <si>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</si>
  <si>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</si>
  <si>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</si>
  <si>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</si>
  <si>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</si>
  <si>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</si>
  <si>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</si>
  <si>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</si>
  <si>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</si>
  <si>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</si>
  <si>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</si>
  <si>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</si>
  <si>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</si>
  <si>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</si>
  <si>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</si>
  <si>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</si>
  <si>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</si>
  <si>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</si>
  <si>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</si>
  <si>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</si>
  <si>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</si>
  <si>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</si>
  <si>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</si>
  <si>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</si>
  <si>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</si>
  <si>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</si>
  <si>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</si>
  <si>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</si>
  <si>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</si>
  <si>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</si>
  <si>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</si>
  <si>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</si>
  <si>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</si>
  <si>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</si>
  <si>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</si>
  <si>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</si>
  <si>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</si>
  <si>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</si>
  <si>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</si>
  <si>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</si>
  <si>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</si>
  <si>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</si>
  <si>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</si>
  <si>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</si>
  <si>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</si>
  <si>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</si>
  <si>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</si>
  <si>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</si>
  <si>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</si>
  <si>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</si>
  <si>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</si>
  <si>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</si>
  <si>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</si>
  <si>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</si>
  <si>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</si>
  <si>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</si>
  <si>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</si>
  <si>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</si>
  <si>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</si>
  <si>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</si>
  <si>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</si>
  <si>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</si>
  <si>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</si>
  <si>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</si>
  <si>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</si>
  <si>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</si>
  <si>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</si>
  <si>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</si>
  <si>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</si>
  <si>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</si>
  <si>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</si>
  <si>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</si>
  <si>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</si>
  <si>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</si>
  <si>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</si>
  <si>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</si>
  <si>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</si>
  <si>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</si>
  <si>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</si>
  <si>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</si>
  <si>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</si>
  <si>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</si>
  <si>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</si>
  <si>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</si>
  <si>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</si>
  <si>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</si>
  <si>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</si>
  <si>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</si>
  <si>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</si>
  <si>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</si>
  <si>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</si>
  <si>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</si>
  <si>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</si>
  <si>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</si>
  <si>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</si>
  <si>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</si>
  <si>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</si>
  <si>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</si>
  <si>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</si>
  <si>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</si>
  <si>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</si>
  <si>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</si>
  <si>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</si>
  <si>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</si>
  <si>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</si>
  <si>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</si>
  <si>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</si>
  <si>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</si>
  <si>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</si>
  <si>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</si>
  <si>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</si>
  <si>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</si>
  <si>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</si>
  <si>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</si>
  <si>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</si>
  <si>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</si>
  <si>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</si>
  <si>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</si>
  <si>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</si>
  <si>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</si>
  <si>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</si>
  <si>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</si>
  <si>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</si>
  <si>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</si>
  <si>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</si>
  <si>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</si>
  <si>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</si>
  <si>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</si>
  <si>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</si>
  <si>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</si>
  <si>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</si>
  <si>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</si>
  <si>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</si>
  <si>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</si>
  <si>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</si>
  <si>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</si>
  <si>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</si>
  <si>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</si>
  <si>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</si>
  <si>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</si>
  <si>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</si>
  <si>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</si>
  <si>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</si>
  <si>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</si>
  <si>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</si>
  <si>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</si>
  <si>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</si>
  <si>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</si>
  <si>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</si>
  <si>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</si>
  <si>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</si>
  <si>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</si>
  <si>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</si>
  <si>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</si>
  <si>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</si>
  <si>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</si>
  <si>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</si>
  <si>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</si>
  <si>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</si>
  <si>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</si>
  <si>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</si>
  <si>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</si>
  <si>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</si>
  <si>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</si>
  <si>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</si>
  <si>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</si>
  <si>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</si>
  <si>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</si>
  <si>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</si>
  <si>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</si>
  <si>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</si>
  <si>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</si>
  <si>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</si>
  <si>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</si>
  <si>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</si>
  <si>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</si>
  <si>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</si>
  <si>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</si>
  <si>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</si>
  <si>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</si>
  <si>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</si>
  <si>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</si>
  <si>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</si>
  <si>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</si>
  <si>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</si>
  <si>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</si>
  <si>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</si>
  <si>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</si>
  <si>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</si>
  <si>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</si>
  <si>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</si>
  <si>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</si>
  <si>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</si>
  <si>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</si>
  <si>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</si>
  <si>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</si>
  <si>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</si>
  <si>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</si>
  <si>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</si>
  <si>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</si>
  <si>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</si>
  <si>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</si>
  <si>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</si>
  <si>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</si>
  <si>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</si>
  <si>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</si>
  <si>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</si>
  <si>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</si>
  <si>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</si>
  <si>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</si>
  <si>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</si>
  <si>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</si>
  <si>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</si>
  <si>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</si>
  <si>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</si>
  <si>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</si>
  <si>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</si>
  <si>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</si>
  <si>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</si>
  <si>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</si>
  <si>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</si>
  <si>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</si>
  <si>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</si>
  <si>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</si>
  <si>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</si>
  <si>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</si>
  <si>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</si>
  <si>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</si>
  <si>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</si>
  <si>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</si>
  <si>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</si>
  <si>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</si>
  <si>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</si>
  <si>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</si>
  <si>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</si>
  <si>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</si>
  <si>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</si>
  <si>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</si>
  <si>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</si>
  <si>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</si>
  <si>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</si>
  <si>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</si>
  <si>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</si>
  <si>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</si>
  <si>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</si>
  <si>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</si>
  <si>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</si>
  <si>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</si>
  <si>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</si>
  <si>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</si>
  <si>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</si>
  <si>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</si>
  <si>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</si>
  <si>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</si>
  <si>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</si>
  <si>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</si>
  <si>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</si>
  <si>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</si>
  <si>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</si>
  <si>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</si>
  <si>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</si>
  <si>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</si>
  <si>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</si>
  <si>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</si>
  <si>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</si>
  <si>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</si>
  <si>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</si>
  <si>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</si>
  <si>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</si>
  <si>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</si>
  <si>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</si>
  <si>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</si>
  <si>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</si>
  <si>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</si>
  <si>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</si>
  <si>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</si>
  <si>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</si>
  <si>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</si>
  <si>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</si>
  <si>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</si>
  <si>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</si>
  <si>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</si>
  <si>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</si>
  <si>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</si>
  <si>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</si>
  <si>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</si>
  <si>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</si>
  <si>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</si>
  <si>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</si>
  <si>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</si>
  <si>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</si>
  <si>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</si>
  <si>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</si>
  <si>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</si>
  <si>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</si>
  <si>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</si>
  <si>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</si>
  <si>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</si>
  <si>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</si>
  <si>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</si>
  <si>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</si>
  <si>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</si>
  <si>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</si>
  <si>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</si>
  <si>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</si>
  <si>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</si>
  <si>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</si>
  <si>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</si>
  <si>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</si>
  <si>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</si>
  <si>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</si>
  <si>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</si>
  <si>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</si>
  <si>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</si>
  <si>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</si>
  <si>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</si>
  <si>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</si>
  <si>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</si>
  <si>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</si>
  <si>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</si>
  <si>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</si>
  <si>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</si>
  <si>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</si>
  <si>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</si>
  <si>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</si>
  <si>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</si>
  <si>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</si>
  <si>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</si>
  <si>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</si>
  <si>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</si>
  <si>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</si>
  <si>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</si>
  <si>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</si>
  <si>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</si>
  <si>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</si>
  <si>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</si>
  <si>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</si>
  <si>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</si>
  <si>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</si>
  <si>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</si>
  <si>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</si>
  <si>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</si>
  <si>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</si>
  <si>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</si>
  <si>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</si>
  <si>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</si>
  <si>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</si>
  <si>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</si>
  <si>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</si>
  <si>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</si>
  <si>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</si>
  <si>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</si>
  <si>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</si>
  <si>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</si>
  <si>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</si>
  <si>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</si>
  <si>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</si>
  <si>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</si>
  <si>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</si>
  <si>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</si>
  <si>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</si>
  <si>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</si>
  <si>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</si>
  <si>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</si>
  <si>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</si>
  <si>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</si>
  <si>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</si>
  <si>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</si>
  <si>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</si>
  <si>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</si>
  <si>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</si>
  <si>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</si>
  <si>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</si>
  <si>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</si>
  <si>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</si>
  <si>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</si>
  <si>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</si>
  <si>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</si>
  <si>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</si>
  <si>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</si>
  <si>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</si>
  <si>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</si>
  <si>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</si>
  <si>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</si>
  <si>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</si>
  <si>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</si>
  <si>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</si>
  <si>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</si>
  <si>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</si>
  <si>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</si>
  <si>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</si>
  <si>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</si>
  <si>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</si>
  <si>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</si>
  <si>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</si>
  <si>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</si>
  <si>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</si>
  <si>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</si>
  <si>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</si>
  <si>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</si>
  <si>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</si>
  <si>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</si>
  <si>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</si>
  <si>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</si>
  <si>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</si>
  <si>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</si>
  <si>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</si>
  <si>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</si>
  <si>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</si>
  <si>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</si>
  <si>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</si>
  <si>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</si>
  <si>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</si>
  <si>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</si>
  <si>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</si>
  <si>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</si>
  <si>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</si>
  <si>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</si>
  <si>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</si>
  <si>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</si>
  <si>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</si>
  <si>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</si>
  <si>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</si>
  <si>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</si>
  <si>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</si>
  <si>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</si>
  <si>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</si>
  <si>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</si>
  <si>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</si>
  <si>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</si>
  <si>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</si>
  <si>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</si>
  <si>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</si>
  <si>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</si>
  <si>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</si>
  <si>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</si>
  <si>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</si>
  <si>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</si>
  <si>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</si>
  <si>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</si>
  <si>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</si>
  <si>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</si>
  <si>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</si>
  <si>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</si>
  <si>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</si>
  <si>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</si>
  <si>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</si>
  <si>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</si>
  <si>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</si>
  <si>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</si>
  <si>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</si>
  <si>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</si>
  <si>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</si>
  <si>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</si>
  <si>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</si>
  <si>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</si>
  <si>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</si>
  <si>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</si>
  <si>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</si>
  <si>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</si>
  <si>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</si>
  <si>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</si>
  <si>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</si>
  <si>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</si>
  <si>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</si>
  <si>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</si>
  <si>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</si>
  <si>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</si>
  <si>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</si>
  <si>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</si>
  <si>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</si>
  <si>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</si>
  <si>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</si>
  <si>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</si>
  <si>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</si>
  <si>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</si>
  <si>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</si>
  <si>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</si>
  <si>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</si>
  <si>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</si>
  <si>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</si>
  <si>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</si>
  <si>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</si>
  <si>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</si>
  <si>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</si>
  <si>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</si>
  <si>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</si>
  <si>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</si>
  <si>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</si>
  <si>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</si>
  <si>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</si>
  <si>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</si>
  <si>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</si>
  <si>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</si>
  <si>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</si>
  <si>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</si>
  <si>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</si>
  <si>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</si>
  <si>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</si>
  <si>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</si>
  <si>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</si>
  <si>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</si>
  <si>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</si>
  <si>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</si>
  <si>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</si>
  <si>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</si>
  <si>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</si>
  <si>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</si>
  <si>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</si>
  <si>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</si>
  <si>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</si>
  <si>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</si>
  <si>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</si>
  <si>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</si>
  <si>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</si>
  <si>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</si>
  <si>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</si>
  <si>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</si>
  <si>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</si>
  <si>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</si>
  <si>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</si>
  <si>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</si>
  <si>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</si>
  <si>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</si>
  <si>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</si>
  <si>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</si>
  <si>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</si>
  <si>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</si>
  <si>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</si>
  <si>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</si>
  <si>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</si>
  <si>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</si>
  <si>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</si>
  <si>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</si>
  <si>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</si>
  <si>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</si>
  <si>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</si>
  <si>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</si>
  <si>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</si>
  <si>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</si>
  <si>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</si>
  <si>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</si>
  <si>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</si>
  <si>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</si>
  <si>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</si>
  <si>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</si>
  <si>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</si>
  <si>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</si>
  <si>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</si>
  <si>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</si>
  <si>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</si>
  <si>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</si>
  <si>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</si>
  <si>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</si>
  <si>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</si>
  <si>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</si>
  <si>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</si>
  <si>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</si>
  <si>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</si>
  <si>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</si>
  <si>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</si>
  <si>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</si>
  <si>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</si>
  <si>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</si>
  <si>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</si>
  <si>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</si>
  <si>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</si>
  <si>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</si>
  <si>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</si>
  <si>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</si>
  <si>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</si>
  <si>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</si>
  <si>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</si>
  <si>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</si>
  <si>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</si>
  <si>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</si>
  <si>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</si>
  <si>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</si>
  <si>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</si>
  <si>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</si>
  <si>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</si>
  <si>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</si>
  <si>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</si>
  <si>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</si>
  <si>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</si>
  <si>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</si>
  <si>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</si>
  <si>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</si>
  <si>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</si>
  <si>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</si>
  <si>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</si>
  <si>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</si>
  <si>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</si>
  <si>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</si>
  <si>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</si>
  <si>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</si>
  <si>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</si>
  <si>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</si>
  <si>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</si>
  <si>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</si>
  <si>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</si>
  <si>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</si>
  <si>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</si>
  <si>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</si>
  <si>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</si>
  <si>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</si>
  <si>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</si>
  <si>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</si>
  <si>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</si>
  <si>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</si>
  <si>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</si>
  <si>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</si>
  <si>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</si>
  <si>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</si>
  <si>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</si>
  <si>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</si>
  <si>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</si>
  <si>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</si>
  <si>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</si>
  <si>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</si>
  <si>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</si>
  <si>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</si>
  <si>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</si>
  <si>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</si>
  <si>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</si>
  <si>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</si>
  <si>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</si>
  <si>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</si>
  <si>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</si>
  <si>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</si>
  <si>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</si>
  <si>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</si>
  <si>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</si>
  <si>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</si>
  <si>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</si>
  <si>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</si>
  <si>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</si>
  <si>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</si>
  <si>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</si>
  <si>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</si>
  <si>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</si>
  <si>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</si>
  <si>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</si>
  <si>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</si>
  <si>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</si>
  <si>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</si>
  <si>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</si>
  <si>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</si>
  <si>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</si>
  <si>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</si>
  <si>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</si>
  <si>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</si>
  <si>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</si>
  <si>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</si>
  <si>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</si>
  <si>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</si>
  <si>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</si>
  <si>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</si>
  <si>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</si>
  <si>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</si>
  <si>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</si>
  <si>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</si>
  <si>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</si>
  <si>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</si>
  <si>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</si>
  <si>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</si>
  <si>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</si>
  <si>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</si>
  <si>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</si>
  <si>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</si>
  <si>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</si>
  <si>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</si>
  <si>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</si>
  <si>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</si>
  <si>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</si>
  <si>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</si>
  <si>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</si>
  <si>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</si>
  <si>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</si>
  <si>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</si>
  <si>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</si>
  <si>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</si>
  <si>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</si>
  <si>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</si>
  <si>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</si>
  <si>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</si>
  <si>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</si>
  <si>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</si>
  <si>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</si>
  <si>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</si>
  <si>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</si>
  <si>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</si>
  <si>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</si>
  <si>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</si>
  <si>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</si>
  <si>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</si>
  <si>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</si>
  <si>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</si>
  <si>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</si>
  <si>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</si>
  <si>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</si>
  <si>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</si>
  <si>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</si>
  <si>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</si>
  <si>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</si>
  <si>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</si>
  <si>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</si>
  <si>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</si>
  <si>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</si>
  <si>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</si>
  <si>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</si>
  <si>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</si>
  <si>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</si>
  <si>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</si>
  <si>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</si>
  <si>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</si>
  <si>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</si>
  <si>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</si>
  <si>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</si>
  <si>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</si>
  <si>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</si>
  <si>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</si>
  <si>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</si>
  <si>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</si>
  <si>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</si>
  <si>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</si>
  <si>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</si>
  <si>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</si>
  <si>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</si>
  <si>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</si>
  <si>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</si>
  <si>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</si>
  <si>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</si>
  <si>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</si>
  <si>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</si>
  <si>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</si>
  <si>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</si>
  <si>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</si>
  <si>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</si>
  <si>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</si>
  <si>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</si>
  <si>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</si>
  <si>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</si>
  <si>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</si>
  <si>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</si>
  <si>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</si>
  <si>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</si>
  <si>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</si>
  <si>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</si>
  <si>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</si>
  <si>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</si>
  <si>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</si>
  <si>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</si>
  <si>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</si>
  <si>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</si>
  <si>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</si>
  <si>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</si>
  <si>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</si>
  <si>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</si>
  <si>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</si>
  <si>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</si>
  <si>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</si>
  <si>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</si>
  <si>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</si>
  <si>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</si>
  <si>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</si>
  <si>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</si>
  <si>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</si>
  <si>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</si>
  <si>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</si>
  <si>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</si>
  <si>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</si>
  <si>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</si>
  <si>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</si>
  <si>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</si>
  <si>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</si>
  <si>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</si>
  <si>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</si>
  <si>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</si>
  <si>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</si>
  <si>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</si>
  <si>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</si>
  <si>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</si>
  <si>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</si>
  <si>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</si>
  <si>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</si>
  <si>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</si>
  <si>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</si>
  <si>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</si>
  <si>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</si>
  <si>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</si>
  <si>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</si>
  <si>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</si>
  <si>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</si>
  <si>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</si>
  <si>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</si>
  <si>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</si>
  <si>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</si>
  <si>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</si>
  <si>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</si>
  <si>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</si>
  <si>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</si>
  <si>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</si>
  <si>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</si>
  <si>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</si>
  <si>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</si>
  <si>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</si>
  <si>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</si>
  <si>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</si>
  <si>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</si>
  <si>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</si>
  <si>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</si>
  <si>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</si>
  <si>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</si>
  <si>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</si>
  <si>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</si>
  <si>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</si>
  <si>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</si>
  <si>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</si>
  <si>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</si>
  <si>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</si>
  <si>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</si>
  <si>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</si>
  <si>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</si>
  <si>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</si>
  <si>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</si>
  <si>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</si>
  <si>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</si>
  <si>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</si>
  <si>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</si>
  <si>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</si>
  <si>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</si>
  <si>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</si>
  <si>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</si>
  <si>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</si>
  <si>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</si>
  <si>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</si>
  <si>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</si>
  <si>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</si>
  <si>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</si>
  <si>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</si>
  <si>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</si>
  <si>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</si>
  <si>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</si>
  <si>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</si>
  <si>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</si>
  <si>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</si>
  <si>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</si>
  <si>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</si>
  <si>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</si>
  <si>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</si>
  <si>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</si>
  <si>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</si>
  <si>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</si>
  <si>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</si>
  <si>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</si>
  <si>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</si>
  <si>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</si>
  <si>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</si>
  <si>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</si>
  <si>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</si>
  <si>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</si>
  <si>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</si>
  <si>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</si>
  <si>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</si>
  <si>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</si>
  <si>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</si>
  <si>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</si>
  <si>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</si>
  <si>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</si>
  <si>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</si>
  <si>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</si>
  <si>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</si>
  <si>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</si>
  <si>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</si>
  <si>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</si>
  <si>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</si>
  <si>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</si>
  <si>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</si>
  <si>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</si>
  <si>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</si>
  <si>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</si>
  <si>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</si>
  <si>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</si>
  <si>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</si>
  <si>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</si>
  <si>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</si>
  <si>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</si>
  <si>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</si>
  <si>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</si>
  <si>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</si>
  <si>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</si>
  <si>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</si>
  <si>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</si>
  <si>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</si>
  <si>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</si>
  <si>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</si>
  <si>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</si>
  <si>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</si>
  <si>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</si>
  <si>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</si>
  <si>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</si>
  <si>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</si>
  <si>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</si>
  <si>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</si>
  <si>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</si>
  <si>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</si>
  <si>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</si>
  <si>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</si>
  <si>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</si>
  <si>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</si>
  <si>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</si>
  <si>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</si>
  <si>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</si>
  <si>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</si>
  <si>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</si>
  <si>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</si>
  <si>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</si>
  <si>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</si>
  <si>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</si>
  <si>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</si>
  <si>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</si>
  <si>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</si>
  <si>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</si>
  <si>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</si>
  <si>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</si>
  <si>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</si>
  <si>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</si>
  <si>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</si>
  <si>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</si>
  <si>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</si>
  <si>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</si>
  <si>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</si>
  <si>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</si>
  <si>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</si>
  <si>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</si>
  <si>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</si>
  <si>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</si>
  <si>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</si>
  <si>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</si>
  <si>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</si>
  <si>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</si>
  <si>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</si>
  <si>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</si>
  <si>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</si>
  <si>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</si>
  <si>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</si>
  <si>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</si>
  <si>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</si>
  <si>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</si>
  <si>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</si>
  <si>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</si>
  <si>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</si>
  <si>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</si>
  <si>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</si>
  <si>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</si>
  <si>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</si>
  <si>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</si>
  <si>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</si>
  <si>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</si>
  <si>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</si>
  <si>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</si>
  <si>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</si>
  <si>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</si>
  <si>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</si>
  <si>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</si>
  <si>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</si>
  <si>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</si>
  <si>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</si>
  <si>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</si>
  <si>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</si>
  <si>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</si>
  <si>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</si>
  <si>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</si>
  <si>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</si>
  <si>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</si>
  <si>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</si>
  <si>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</si>
  <si>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</si>
  <si>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</si>
  <si>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</si>
  <si>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</si>
  <si>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</si>
  <si>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</si>
  <si>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</si>
  <si>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</si>
  <si>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</si>
  <si>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</si>
  <si>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</si>
  <si>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</si>
  <si>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</si>
  <si>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</si>
  <si>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</si>
  <si>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</si>
  <si>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</si>
  <si>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</si>
  <si>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</si>
  <si>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</si>
  <si>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</si>
  <si>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</si>
  <si>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</si>
  <si>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</si>
  <si>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</si>
  <si>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</si>
  <si>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</si>
  <si>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</si>
  <si>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</si>
  <si>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</si>
  <si>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</si>
  <si>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</si>
  <si>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</si>
  <si>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</si>
  <si>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</si>
  <si>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</si>
  <si>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</si>
  <si>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</si>
  <si>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</si>
  <si>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</si>
  <si>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</si>
  <si>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</si>
  <si>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</si>
  <si>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</si>
  <si>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</si>
  <si>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</si>
  <si>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</si>
  <si>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</si>
  <si>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</si>
  <si>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</si>
  <si>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</si>
  <si>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</si>
  <si>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</si>
  <si>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</si>
  <si>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</si>
  <si>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</si>
  <si>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</si>
  <si>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</si>
  <si>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</si>
  <si>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</si>
  <si>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</si>
  <si>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</si>
  <si>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</si>
  <si>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</si>
  <si>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</si>
  <si>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</si>
  <si>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</si>
  <si>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</si>
  <si>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</si>
  <si>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</si>
  <si>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</si>
  <si>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</si>
  <si>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</si>
  <si>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</si>
  <si>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</si>
  <si>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</si>
  <si>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</si>
  <si>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</si>
  <si>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</si>
  <si>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</si>
  <si>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</si>
  <si>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</si>
  <si>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</si>
  <si>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</si>
  <si>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</si>
  <si>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</si>
  <si>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</si>
  <si>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</si>
  <si>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</si>
  <si>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</si>
  <si>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</si>
  <si>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</si>
  <si>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</si>
  <si>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</si>
  <si>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</si>
  <si>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</si>
  <si>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</si>
  <si>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</si>
  <si>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</si>
  <si>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</si>
  <si>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</si>
  <si>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</si>
  <si>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</si>
  <si>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</si>
  <si>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</si>
  <si>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</si>
  <si>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</si>
  <si>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</si>
  <si>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</si>
  <si>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</si>
  <si>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</si>
  <si>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</si>
  <si>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</si>
  <si>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</si>
  <si>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</si>
  <si>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</si>
  <si>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</si>
  <si>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</si>
  <si>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</si>
  <si>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</si>
  <si>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</si>
  <si>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</si>
  <si>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</si>
  <si>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</si>
  <si>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</si>
  <si>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</si>
  <si>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</si>
  <si>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</si>
  <si>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</si>
  <si>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</si>
  <si>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</si>
  <si>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</si>
  <si>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</si>
  <si>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</si>
  <si>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</si>
  <si>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</si>
  <si>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</si>
  <si>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</si>
  <si>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</si>
  <si>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</si>
  <si>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</si>
  <si>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</si>
  <si>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</si>
  <si>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</si>
  <si>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</si>
  <si>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</si>
  <si>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</si>
  <si>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</si>
  <si>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</si>
  <si>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</si>
  <si>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</si>
  <si>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</si>
  <si>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</si>
  <si>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</si>
  <si>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</si>
  <si>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</si>
  <si>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</si>
  <si>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</si>
  <si>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</si>
  <si>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</si>
  <si>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</si>
  <si>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</si>
  <si>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</si>
  <si>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</si>
  <si>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</si>
  <si>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</si>
  <si>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</si>
  <si>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</si>
  <si>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</si>
  <si>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</si>
  <si>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</si>
  <si>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</si>
  <si>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</si>
  <si>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</si>
  <si>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</si>
  <si>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</si>
  <si>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</si>
  <si>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</si>
  <si>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</si>
  <si>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</si>
  <si>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</si>
  <si>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</si>
  <si>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</si>
  <si>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</si>
  <si>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</si>
  <si>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</si>
  <si>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</si>
  <si>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</si>
  <si>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</si>
  <si>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</si>
  <si>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</si>
  <si>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</si>
  <si>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</si>
  <si>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</si>
  <si>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</si>
  <si>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</si>
  <si>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</si>
  <si>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</si>
  <si>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</si>
  <si>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</si>
  <si>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</si>
  <si>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</si>
  <si>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</si>
  <si>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</si>
  <si>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</si>
  <si>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</si>
  <si>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</si>
  <si>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</si>
  <si>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</si>
  <si>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</si>
  <si>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</si>
  <si>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</si>
  <si>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</si>
  <si>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</si>
  <si>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</si>
  <si>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</si>
  <si>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</si>
  <si>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</si>
  <si>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</si>
  <si>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</si>
  <si>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</si>
  <si>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</si>
  <si>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</si>
  <si>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</si>
  <si>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</si>
  <si>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</si>
  <si>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</si>
  <si>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</si>
  <si>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</si>
  <si>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</si>
  <si>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</si>
  <si>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</si>
  <si>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</si>
  <si>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</si>
  <si>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</si>
  <si>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</si>
  <si>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</si>
  <si>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</si>
  <si>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</si>
  <si>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</si>
  <si>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</si>
  <si>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</si>
  <si>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</si>
  <si>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</si>
  <si>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</si>
  <si>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</si>
  <si>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</si>
  <si>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</si>
  <si>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</si>
  <si>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</si>
  <si>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</si>
  <si>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</si>
  <si>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</si>
  <si>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</si>
  <si>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</si>
  <si>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</si>
  <si>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</si>
  <si>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</si>
  <si>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</si>
  <si>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</si>
  <si>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</si>
  <si>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</si>
  <si>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</si>
  <si>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</si>
  <si>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</si>
  <si>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</si>
  <si>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</si>
  <si>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</si>
  <si>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</si>
  <si>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</si>
  <si>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</si>
  <si>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</si>
  <si>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</si>
  <si>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</si>
  <si>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</si>
  <si>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</si>
  <si>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</si>
  <si>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</si>
  <si>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</si>
  <si>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</si>
  <si>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</si>
  <si>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</si>
  <si>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</si>
  <si>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</si>
  <si>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</si>
  <si>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</si>
  <si>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</si>
  <si>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</si>
  <si>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</si>
  <si>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</si>
  <si>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</si>
  <si>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</si>
  <si>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</si>
  <si>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</si>
  <si>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</si>
  <si>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</si>
  <si>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</si>
  <si>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</si>
  <si>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</si>
  <si>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</si>
  <si>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</si>
  <si>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</si>
  <si>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</si>
  <si>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</si>
  <si>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</si>
  <si>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</si>
  <si>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</si>
  <si>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</si>
  <si>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</si>
  <si>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</si>
  <si>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</si>
  <si>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</si>
  <si>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</si>
  <si>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</si>
  <si>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</si>
  <si>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</si>
  <si>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</si>
  <si>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</si>
  <si>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</si>
  <si>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</si>
  <si>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</si>
  <si>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</si>
  <si>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</si>
  <si>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</si>
  <si>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</si>
  <si>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</si>
  <si>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</si>
  <si>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</si>
  <si>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</si>
  <si>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</si>
  <si>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</si>
  <si>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</si>
  <si>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</si>
  <si>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</si>
  <si>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</si>
  <si>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</si>
  <si>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</si>
  <si>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</si>
  <si>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</si>
  <si>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</si>
  <si>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</si>
  <si>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</si>
  <si>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</si>
  <si>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</si>
  <si>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</si>
  <si>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</si>
  <si>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</si>
  <si>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</si>
  <si>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</si>
  <si>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</si>
  <si>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</si>
  <si>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</si>
  <si>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</si>
  <si>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</si>
  <si>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</si>
  <si>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</si>
  <si>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</si>
  <si>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</si>
  <si>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</si>
  <si>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</si>
  <si>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</si>
  <si>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</si>
  <si>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</si>
  <si>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</si>
  <si>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</si>
  <si>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</si>
  <si>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</si>
  <si>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</si>
  <si>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</si>
  <si>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</si>
  <si>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</si>
  <si>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</si>
  <si>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</si>
  <si>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</si>
  <si>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</si>
  <si>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</si>
  <si>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</si>
  <si>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</si>
  <si>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</si>
  <si>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</si>
  <si>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</si>
  <si>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</si>
  <si>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</si>
  <si>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</si>
  <si>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</si>
  <si>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</si>
  <si>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</si>
  <si>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</si>
  <si>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</si>
  <si>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</si>
  <si>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</si>
  <si>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</si>
  <si>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</si>
  <si>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</si>
  <si>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</si>
  <si>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</si>
  <si>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</si>
  <si>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</si>
  <si>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</si>
  <si>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</si>
  <si>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</si>
  <si>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</si>
  <si>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</si>
  <si>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</si>
  <si>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</si>
  <si>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</si>
  <si>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</si>
  <si>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</si>
  <si>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</si>
  <si>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</si>
  <si>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</si>
  <si>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</si>
  <si>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</si>
  <si>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</si>
  <si>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</si>
  <si>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</si>
  <si>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</si>
  <si>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</si>
  <si>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</si>
  <si>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</si>
  <si>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</si>
  <si>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</si>
  <si>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</si>
  <si>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</si>
  <si>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</si>
  <si>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</si>
  <si>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</si>
  <si>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</si>
  <si>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</si>
  <si>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</si>
  <si>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</si>
  <si>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</si>
  <si>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</si>
  <si>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</si>
  <si>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</si>
  <si>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</si>
  <si>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</si>
  <si>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</si>
  <si>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</si>
  <si>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</si>
  <si>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</si>
  <si>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</si>
  <si>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</si>
  <si>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</si>
  <si>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</si>
  <si>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</si>
  <si>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</si>
  <si>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</si>
  <si>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</si>
  <si>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</si>
  <si>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</si>
  <si>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</si>
  <si>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</si>
  <si>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</si>
  <si>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</si>
  <si>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</si>
  <si>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</si>
  <si>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</si>
  <si>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</si>
  <si>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</si>
  <si>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</si>
  <si>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</si>
  <si>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</si>
  <si>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</si>
  <si>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</si>
  <si>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</si>
  <si>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</si>
  <si>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</si>
  <si>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</si>
  <si>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</si>
  <si>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</si>
  <si>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</si>
  <si>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</si>
  <si>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</si>
  <si>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</si>
  <si>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</si>
  <si>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</si>
  <si>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</si>
  <si>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</si>
  <si>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</si>
  <si>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</si>
  <si>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</si>
  <si>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</si>
  <si>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</si>
  <si>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</si>
  <si>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</si>
  <si>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</si>
  <si>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</si>
  <si>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</si>
  <si>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</si>
  <si>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</si>
  <si>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</si>
  <si>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</si>
  <si>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</si>
  <si>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</si>
  <si>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</si>
  <si>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</si>
  <si>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</si>
  <si>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</si>
  <si>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</si>
  <si>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</si>
  <si>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</si>
  <si>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</si>
  <si>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</si>
  <si>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</si>
  <si>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</si>
  <si>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</si>
  <si>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</si>
  <si>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</si>
  <si>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</si>
  <si>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</si>
  <si>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</si>
  <si>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</si>
  <si>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</si>
  <si>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</si>
  <si>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</si>
  <si>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</si>
  <si>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</si>
  <si>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</si>
  <si>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</si>
  <si>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</si>
  <si>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</si>
  <si>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</si>
  <si>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</si>
  <si>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</si>
  <si>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</si>
  <si>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</si>
  <si>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</si>
  <si>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</si>
  <si>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</si>
  <si>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</si>
  <si>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</si>
  <si>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</si>
  <si>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</si>
  <si>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</si>
  <si>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</si>
  <si>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</si>
  <si>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</si>
  <si>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</si>
  <si>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</si>
  <si>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</si>
  <si>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</si>
  <si>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</si>
  <si>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</si>
  <si>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</si>
  <si>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</si>
  <si>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</si>
  <si>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</si>
  <si>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</si>
  <si>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</si>
  <si>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</si>
  <si>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</si>
  <si>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</si>
  <si>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</si>
  <si>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</si>
  <si>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</si>
  <si>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</si>
  <si>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</si>
  <si>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</si>
  <si>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</si>
  <si>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</si>
  <si>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</si>
  <si>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</si>
  <si>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</si>
  <si>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</si>
  <si>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</si>
  <si>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</si>
  <si>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</si>
  <si>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</si>
  <si>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</si>
  <si>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</si>
  <si>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</si>
  <si>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</si>
  <si>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</si>
  <si>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</si>
  <si>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</si>
  <si>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</si>
  <si>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</si>
  <si>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</si>
  <si>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</si>
  <si>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</si>
  <si>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</si>
  <si>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</si>
  <si>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</si>
  <si>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</si>
  <si>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</si>
  <si>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</si>
  <si>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</si>
  <si>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</si>
  <si>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</si>
  <si>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</si>
  <si>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</si>
  <si>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</si>
  <si>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</si>
  <si>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</si>
  <si>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</si>
  <si>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</si>
  <si>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</si>
  <si>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</si>
  <si>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</si>
  <si>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</si>
  <si>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</si>
  <si>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</si>
  <si>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</si>
  <si>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</si>
  <si>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</si>
  <si>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</si>
  <si>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</si>
  <si>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</si>
  <si>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</si>
  <si>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</si>
  <si>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</si>
  <si>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</si>
  <si>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</si>
  <si>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</si>
  <si>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</si>
  <si>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</si>
  <si>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</si>
  <si>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</si>
  <si>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</si>
  <si>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</si>
  <si>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</si>
  <si>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</si>
  <si>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</si>
  <si>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</si>
  <si>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</si>
  <si>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</si>
  <si>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</si>
  <si>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</si>
  <si>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</si>
  <si>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</si>
  <si>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</si>
  <si>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</si>
  <si>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</si>
  <si>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</si>
  <si>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</si>
  <si>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</si>
  <si>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</si>
  <si>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</si>
  <si>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</si>
  <si>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</si>
  <si>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</si>
  <si>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</si>
  <si>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</si>
  <si>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</si>
  <si>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</si>
  <si>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</si>
  <si>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</si>
  <si>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</si>
  <si>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</si>
  <si>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</si>
  <si>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</si>
  <si>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</si>
  <si>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</si>
  <si>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</si>
  <si>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</si>
  <si>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</si>
  <si>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</si>
  <si>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</si>
  <si>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</si>
  <si>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</si>
  <si>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</si>
  <si>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</si>
  <si>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</si>
  <si>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</si>
  <si>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</si>
  <si>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</si>
  <si>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</si>
  <si>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</si>
  <si>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</si>
  <si>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</si>
  <si>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</si>
  <si>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</si>
  <si>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</si>
  <si>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</si>
  <si>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</si>
  <si>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</si>
  <si>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</si>
  <si>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</si>
  <si>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</si>
  <si>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</si>
  <si>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</si>
  <si>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</si>
  <si>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</si>
  <si>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</si>
  <si>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</si>
  <si>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</si>
  <si>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</si>
  <si>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</si>
  <si>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</si>
  <si>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</si>
  <si>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</si>
  <si>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</si>
  <si>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</si>
  <si>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</si>
  <si>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</si>
  <si>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</si>
  <si>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</si>
  <si>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</si>
  <si>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</si>
  <si>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</si>
  <si>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</si>
  <si>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</si>
  <si>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</si>
  <si>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</si>
  <si>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</si>
  <si>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</si>
  <si>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</si>
  <si>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</si>
  <si>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</si>
  <si>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</si>
  <si>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</si>
  <si>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</si>
  <si>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</si>
  <si>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</si>
  <si>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</si>
  <si>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</si>
  <si>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</si>
  <si>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</si>
  <si>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</si>
  <si>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</si>
  <si>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</si>
  <si>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</si>
  <si>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</si>
  <si>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</si>
  <si>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</si>
  <si>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</si>
  <si>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</si>
  <si>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</si>
  <si>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</si>
  <si>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</si>
  <si>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</si>
  <si>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</si>
  <si>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</si>
  <si>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</si>
  <si>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</si>
  <si>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</si>
  <si>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</si>
  <si>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</si>
  <si>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</si>
  <si>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</si>
  <si>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</si>
  <si>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</si>
  <si>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</si>
  <si>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</si>
  <si>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</si>
  <si>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</si>
  <si>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</si>
  <si>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</si>
  <si>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</si>
  <si>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</si>
  <si>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</si>
  <si>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</si>
  <si>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</si>
  <si>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</si>
  <si>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</si>
  <si>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</si>
  <si>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</si>
  <si>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</si>
  <si>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</si>
  <si>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</si>
  <si>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</si>
  <si>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</si>
  <si>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</si>
  <si>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</si>
  <si>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</si>
  <si>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</si>
  <si>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</si>
  <si>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</si>
  <si>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</si>
  <si>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</si>
  <si>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</si>
  <si>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</si>
  <si>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</si>
  <si>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</si>
  <si>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</si>
  <si>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</si>
  <si>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</si>
  <si>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</si>
  <si>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</si>
  <si>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</si>
  <si>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</si>
  <si>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</si>
  <si>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</si>
  <si>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</si>
  <si>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</si>
  <si>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</si>
  <si>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</si>
  <si>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</si>
  <si>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</si>
  <si>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</si>
  <si>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</si>
  <si>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</si>
  <si>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</si>
  <si>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</si>
  <si>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</si>
  <si>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</si>
  <si>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</si>
  <si>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</si>
  <si>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</si>
  <si>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</si>
  <si>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</si>
  <si>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</si>
  <si>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</si>
  <si>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</si>
  <si>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</si>
  <si>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</si>
  <si>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</si>
  <si>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</si>
  <si>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</si>
  <si>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</si>
  <si>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</si>
  <si>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</si>
  <si>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</si>
  <si>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</si>
  <si>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</si>
  <si>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</si>
  <si>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</si>
  <si>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</si>
  <si>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</si>
  <si>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</si>
  <si>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</si>
  <si>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</si>
  <si>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</si>
  <si>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</si>
  <si>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</si>
  <si>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</si>
  <si>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</si>
  <si>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</si>
  <si>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</si>
  <si>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</si>
  <si>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</si>
  <si>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</si>
  <si>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</si>
  <si>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</si>
  <si>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</si>
  <si>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</si>
  <si>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</si>
  <si>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</si>
  <si>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</si>
  <si>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</si>
  <si>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</si>
  <si>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</si>
  <si>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</si>
  <si>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</si>
  <si>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</si>
  <si>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</si>
  <si>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</si>
  <si>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</si>
  <si>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</si>
  <si>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</si>
  <si>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</si>
  <si>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</si>
  <si>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</si>
  <si>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</si>
  <si>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</si>
  <si>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</si>
  <si>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</si>
  <si>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</si>
  <si>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</si>
  <si>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</si>
  <si>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</si>
  <si>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</si>
  <si>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</si>
  <si>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</si>
  <si>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</si>
  <si>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</si>
  <si>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</si>
  <si>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</si>
  <si>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</si>
  <si>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</si>
  <si>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</si>
  <si>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</si>
  <si>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</si>
  <si>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</si>
  <si>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</si>
  <si>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</si>
  <si>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</si>
  <si>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</si>
  <si>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</si>
  <si>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</si>
  <si>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</si>
  <si>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</si>
  <si>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</si>
  <si>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</si>
  <si>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</si>
  <si>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</si>
  <si>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</si>
  <si>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</si>
  <si>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</si>
  <si>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</si>
  <si>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</si>
  <si>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</si>
  <si>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</si>
  <si>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</si>
  <si>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</si>
  <si>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</si>
  <si>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</si>
  <si>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</si>
  <si>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</si>
  <si>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</si>
  <si>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</si>
  <si>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</si>
  <si>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</si>
  <si>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</si>
  <si>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</si>
  <si>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</si>
  <si>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</si>
  <si>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</si>
  <si>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</si>
  <si>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</si>
  <si>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</si>
  <si>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</si>
  <si>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</si>
  <si>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</si>
  <si>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</si>
  <si>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</si>
  <si>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</si>
  <si>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</si>
  <si>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</si>
  <si>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</si>
  <si>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</si>
  <si>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</si>
  <si>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</si>
  <si>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</si>
  <si>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</si>
  <si>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</si>
  <si>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</si>
  <si>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</si>
  <si>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</si>
  <si>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</si>
  <si>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</si>
  <si>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</si>
  <si>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</si>
  <si>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</si>
  <si>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</si>
  <si>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</si>
  <si>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</si>
  <si>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</si>
  <si>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</si>
  <si>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</si>
  <si>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</si>
  <si>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</si>
  <si>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</si>
  <si>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</si>
  <si>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</si>
  <si>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</si>
  <si>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</si>
  <si>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</si>
  <si>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</si>
  <si>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</si>
  <si>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</si>
  <si>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</si>
  <si>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</si>
  <si>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</si>
  <si>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</si>
  <si>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</si>
  <si>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</si>
  <si>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</si>
  <si>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</si>
  <si>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</si>
  <si>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</si>
  <si>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</si>
  <si>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</si>
  <si>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</si>
  <si>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</si>
  <si>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</si>
  <si>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</si>
  <si>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</si>
  <si>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</si>
  <si>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</si>
  <si>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</si>
  <si>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</si>
  <si>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</si>
  <si>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</si>
  <si>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</si>
  <si>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</si>
  <si>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</si>
  <si>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</si>
  <si>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</si>
  <si>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</si>
  <si>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</si>
  <si>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</si>
  <si>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</si>
  <si>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</si>
  <si>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</si>
  <si>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</si>
  <si>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</si>
  <si>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</si>
  <si>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</si>
  <si>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</si>
  <si>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</si>
  <si>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</si>
  <si>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</si>
  <si>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</si>
  <si>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</si>
  <si>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</si>
  <si>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</si>
  <si>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</si>
  <si>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</si>
  <si>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</si>
  <si>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</si>
  <si>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</si>
  <si>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</si>
  <si>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</si>
  <si>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</si>
  <si>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</si>
  <si>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</si>
  <si>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</si>
  <si>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</si>
  <si>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</si>
  <si>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</si>
  <si>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</si>
  <si>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</si>
  <si>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</si>
  <si>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</si>
  <si>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</si>
  <si>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</si>
  <si>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</si>
  <si>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</si>
  <si>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</si>
  <si>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</si>
  <si>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</si>
  <si>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</si>
  <si>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</si>
  <si>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</si>
  <si>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</si>
  <si>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</si>
  <si>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</si>
  <si>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</si>
  <si>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</si>
  <si>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</si>
  <si>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</si>
  <si>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</si>
  <si>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</si>
  <si>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</si>
  <si>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</si>
  <si>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</si>
  <si>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</si>
  <si>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</si>
  <si>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</si>
  <si>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</si>
  <si>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</si>
  <si>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</si>
  <si>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</si>
  <si>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</si>
  <si>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</si>
  <si>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</si>
  <si>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</si>
  <si>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</si>
  <si>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</si>
  <si>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</si>
  <si>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</si>
  <si>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</si>
  <si>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</si>
  <si>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</si>
  <si>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</si>
  <si>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</si>
  <si>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</si>
  <si>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</si>
  <si>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</si>
  <si>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</si>
  <si>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</si>
  <si>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</si>
  <si>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</si>
  <si>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</si>
  <si>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</si>
  <si>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</si>
  <si>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</si>
  <si>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</si>
  <si>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</si>
  <si>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</si>
  <si>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</si>
  <si>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</si>
  <si>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</si>
  <si>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</si>
  <si>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</si>
  <si>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</si>
  <si>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</si>
  <si>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</si>
  <si>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</si>
  <si>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</si>
  <si>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</si>
  <si>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</si>
  <si>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</si>
  <si>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</si>
  <si>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</si>
  <si>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</si>
  <si>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</si>
  <si>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</si>
  <si>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</si>
  <si>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</si>
  <si>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</si>
  <si>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</si>
  <si>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</si>
  <si>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</si>
  <si>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</si>
  <si>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</si>
  <si>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</si>
  <si>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</si>
  <si>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</si>
  <si>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</si>
  <si>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</si>
  <si>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</si>
  <si>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</si>
  <si>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</si>
  <si>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</si>
  <si>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</si>
  <si>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</si>
  <si>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</si>
  <si>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</si>
  <si>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</si>
  <si>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</si>
  <si>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</si>
  <si>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</si>
  <si>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</si>
  <si>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</si>
  <si>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</si>
  <si>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</si>
  <si>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</si>
  <si>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</si>
  <si>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</si>
  <si>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</si>
  <si>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</si>
  <si>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</si>
  <si>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</si>
  <si>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</si>
  <si>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</si>
  <si>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</si>
  <si>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</si>
  <si>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</si>
  <si>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</si>
  <si>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</si>
  <si>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</si>
  <si>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</si>
  <si>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</si>
  <si>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</si>
  <si>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</si>
  <si>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</si>
  <si>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</si>
  <si>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</si>
  <si>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</si>
  <si>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</si>
  <si>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</si>
  <si>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</si>
  <si>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</si>
  <si>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</si>
  <si>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</si>
  <si>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</si>
  <si>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</si>
  <si>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</si>
  <si>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</si>
  <si>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</si>
  <si>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</si>
  <si>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</si>
  <si>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</si>
  <si>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</si>
  <si>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</si>
  <si>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</si>
  <si>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</si>
  <si>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</si>
  <si>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</si>
  <si>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</si>
  <si>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</si>
  <si>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</si>
  <si>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</si>
  <si>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</si>
  <si>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</si>
  <si>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</si>
  <si>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</si>
  <si>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</si>
  <si>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</si>
  <si>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</si>
  <si>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</si>
  <si>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</si>
  <si>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</si>
  <si>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</si>
  <si>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</si>
  <si>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</si>
  <si>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</si>
  <si>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</si>
  <si>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</si>
  <si>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</si>
  <si>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</si>
  <si>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</si>
  <si>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</si>
  <si>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</si>
  <si>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</si>
  <si>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</si>
  <si>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</si>
  <si>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</si>
  <si>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</si>
  <si>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</si>
  <si>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</si>
  <si>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</si>
  <si>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</si>
  <si>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</si>
  <si>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</si>
  <si>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</si>
  <si>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</si>
  <si>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</si>
  <si>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</si>
  <si>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</si>
  <si>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</si>
  <si>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</si>
  <si>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</si>
  <si>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</si>
  <si>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</si>
  <si>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</si>
  <si>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</si>
  <si>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</si>
  <si>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</si>
  <si>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</si>
  <si>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</si>
  <si>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</si>
  <si>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</si>
  <si>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</si>
  <si>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</si>
  <si>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</si>
  <si>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</si>
  <si>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</si>
  <si>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</si>
  <si>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</si>
  <si>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</si>
  <si>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</si>
  <si>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</si>
  <si>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</si>
  <si>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</si>
  <si>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</si>
  <si>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</si>
  <si>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</si>
  <si>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</si>
  <si>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</si>
  <si>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</si>
  <si>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</si>
  <si>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</si>
  <si>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</si>
  <si>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</si>
  <si>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</si>
  <si>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</si>
  <si>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</si>
  <si>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</si>
  <si>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</si>
  <si>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</si>
  <si>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</si>
  <si>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</si>
  <si>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</si>
  <si>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</si>
  <si>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</si>
  <si>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</si>
  <si>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</si>
  <si>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</si>
  <si>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</si>
  <si>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</si>
  <si>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</si>
  <si>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</si>
  <si>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</si>
  <si>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</si>
  <si>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</si>
  <si>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</si>
  <si>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</si>
  <si>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</si>
  <si>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</si>
  <si>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</si>
  <si>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</si>
  <si>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</si>
  <si>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</si>
  <si>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</si>
  <si>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</si>
  <si>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</si>
  <si>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</si>
  <si>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</si>
  <si>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</si>
  <si>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</si>
  <si>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</si>
  <si>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</si>
  <si>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</si>
  <si>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</si>
  <si>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</si>
  <si>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</si>
  <si>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</si>
  <si>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</si>
  <si>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</si>
  <si>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</si>
  <si>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</si>
  <si>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</si>
  <si>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</si>
  <si>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</si>
  <si>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</si>
  <si>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</si>
  <si>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</si>
  <si>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</si>
  <si>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</si>
  <si>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</si>
  <si>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</si>
  <si>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</si>
  <si>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</si>
  <si>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</si>
  <si>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</si>
  <si>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</si>
  <si>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</si>
  <si>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</si>
  <si>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</si>
  <si>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</si>
  <si>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</si>
  <si>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</si>
  <si>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</si>
  <si>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</si>
  <si>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</si>
  <si>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</si>
  <si>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</si>
  <si>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</si>
  <si>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</si>
  <si>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</si>
  <si>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</si>
  <si>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</si>
  <si>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</si>
  <si>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</si>
  <si>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</si>
  <si>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</si>
  <si>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</si>
  <si>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</si>
  <si>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</si>
  <si>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</si>
  <si>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</si>
  <si>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</si>
  <si>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</si>
  <si>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</si>
  <si>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</si>
  <si>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</si>
  <si>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</si>
  <si>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</si>
  <si>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</si>
  <si>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</si>
  <si>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</si>
  <si>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</si>
  <si>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</si>
  <si>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</si>
  <si>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</si>
  <si>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</si>
  <si>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</si>
  <si>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</si>
  <si>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</si>
  <si>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</si>
  <si>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</si>
  <si>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</si>
  <si>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</si>
  <si>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</si>
  <si>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</si>
  <si>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</si>
  <si>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</si>
  <si>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</si>
  <si>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</si>
  <si>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</si>
  <si>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</si>
  <si>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</si>
  <si>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</si>
  <si>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</si>
  <si>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</si>
  <si>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</si>
  <si>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</si>
  <si>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</si>
  <si>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</si>
  <si>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</si>
  <si>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</si>
  <si>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</si>
  <si>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</si>
  <si>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</si>
  <si>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</si>
  <si>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</si>
  <si>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</si>
  <si>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</si>
  <si>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</si>
  <si>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</si>
  <si>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</si>
  <si>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</si>
  <si>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</si>
  <si>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</si>
  <si>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</si>
  <si>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</si>
  <si>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</si>
  <si>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</si>
  <si>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</si>
  <si>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</si>
  <si>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</si>
  <si>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</si>
  <si>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</si>
  <si>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</si>
  <si>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</si>
  <si>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</si>
  <si>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</si>
  <si>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</si>
  <si>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</si>
  <si>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</si>
  <si>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</si>
  <si>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</si>
  <si>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</si>
  <si>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</si>
  <si>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</si>
  <si>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</si>
  <si>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</si>
  <si>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</si>
  <si>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</si>
  <si>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</si>
  <si>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</si>
  <si>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</si>
  <si>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</si>
  <si>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</si>
  <si>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</si>
  <si>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</si>
  <si>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</si>
  <si>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</si>
  <si>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</si>
  <si>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</si>
  <si>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</si>
  <si>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</si>
  <si>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</si>
  <si>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</si>
  <si>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</si>
  <si>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</si>
  <si>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</si>
  <si>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</si>
  <si>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</si>
  <si>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</si>
  <si>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</si>
  <si>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</si>
  <si>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</si>
  <si>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</si>
  <si>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</si>
  <si>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</si>
  <si>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</si>
  <si>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</si>
  <si>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</si>
  <si>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</si>
  <si>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</si>
  <si>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</si>
  <si>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</si>
  <si>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</si>
  <si>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</si>
  <si>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</si>
  <si>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</si>
  <si>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</si>
  <si>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</si>
  <si>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</si>
  <si>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</si>
  <si>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</si>
  <si>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</si>
  <si>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</si>
  <si>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</si>
  <si>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</si>
  <si>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</si>
  <si>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</si>
  <si>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</si>
  <si>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</si>
  <si>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</si>
  <si>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</si>
  <si>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</si>
  <si>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</si>
  <si>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</si>
  <si>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</si>
  <si>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</si>
  <si>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</si>
  <si>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</si>
  <si>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</si>
  <si>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</si>
  <si>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</si>
  <si>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</si>
  <si>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</si>
  <si>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</si>
  <si>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</si>
  <si>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</si>
  <si>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</si>
  <si>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</si>
  <si>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</si>
  <si>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</si>
  <si>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</si>
  <si>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</si>
  <si>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</si>
  <si>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</si>
  <si>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</si>
  <si>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</si>
  <si>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</si>
  <si>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</si>
  <si>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</si>
  <si>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</si>
  <si>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</si>
  <si>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</si>
  <si>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</si>
  <si>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</si>
  <si>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</si>
  <si>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</si>
  <si>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</si>
  <si>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</si>
  <si>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</si>
  <si>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</si>
  <si>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</si>
  <si>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</si>
  <si>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</si>
  <si>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</si>
  <si>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</si>
  <si>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</si>
  <si>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</si>
  <si>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</si>
  <si>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</si>
  <si>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</si>
  <si>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</si>
  <si>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</si>
  <si>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</si>
  <si>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</si>
  <si>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</si>
  <si>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</si>
  <si>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</si>
  <si>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</si>
  <si>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</si>
  <si>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</si>
  <si>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</si>
  <si>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</si>
  <si>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</si>
  <si>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</si>
  <si>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</si>
  <si>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</si>
  <si>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</si>
  <si>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</si>
  <si>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</si>
  <si>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</si>
  <si>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</si>
  <si>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</si>
  <si>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</si>
  <si>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</si>
  <si>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</si>
  <si>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</si>
  <si>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</si>
  <si>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</si>
  <si>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</si>
  <si>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</si>
  <si>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</si>
  <si>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</si>
  <si>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</si>
  <si>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</si>
  <si>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</si>
  <si>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</si>
  <si>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</si>
  <si>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</si>
  <si>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</si>
  <si>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</si>
  <si>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</si>
  <si>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</si>
  <si>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</si>
  <si>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</si>
  <si>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</si>
  <si>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</si>
  <si>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</si>
  <si>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</si>
  <si>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</si>
  <si>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</si>
  <si>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</si>
  <si>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</si>
  <si>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</si>
  <si>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</si>
  <si>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</si>
  <si>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</si>
  <si>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</si>
  <si>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</si>
  <si>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</si>
  <si>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</si>
  <si>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</si>
  <si>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</si>
  <si>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</si>
  <si>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</si>
  <si>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</si>
  <si>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</si>
  <si>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</si>
  <si>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</si>
  <si>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</si>
  <si>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</si>
  <si>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</si>
  <si>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</si>
  <si>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</si>
  <si>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</si>
  <si>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</si>
  <si>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</si>
  <si>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</si>
  <si>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</si>
  <si>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</si>
  <si>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</si>
  <si>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</si>
  <si>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</si>
  <si>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</si>
  <si>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</si>
  <si>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</si>
  <si>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</si>
  <si>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</si>
  <si>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</si>
  <si>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</si>
  <si>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</si>
  <si>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</si>
  <si>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</si>
  <si>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</si>
  <si>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</si>
  <si>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</si>
  <si>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</si>
  <si>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</si>
  <si>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</si>
  <si>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</si>
  <si>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</si>
  <si>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</si>
  <si>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</si>
  <si>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</si>
  <si>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</si>
  <si>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</si>
  <si>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</si>
  <si>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</si>
  <si>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</si>
  <si>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</si>
  <si>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</si>
  <si>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</si>
  <si>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</si>
  <si>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</si>
  <si>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</si>
  <si>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</si>
  <si>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</si>
  <si>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</si>
  <si>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</si>
  <si>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</si>
  <si>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</si>
  <si>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</si>
  <si>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</si>
  <si>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</si>
  <si>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</si>
  <si>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</si>
  <si>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</si>
  <si>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</si>
  <si>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</si>
  <si>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</si>
  <si>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</si>
  <si>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</si>
  <si>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</si>
  <si>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</si>
  <si>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</si>
  <si>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</si>
  <si>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</si>
  <si>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</si>
  <si>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</si>
  <si>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</si>
  <si>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</si>
  <si>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</si>
  <si>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</si>
  <si>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</si>
  <si>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</si>
  <si>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</si>
  <si>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</si>
  <si>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</si>
  <si>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</si>
  <si>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</si>
  <si>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</si>
  <si>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</si>
  <si>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</si>
  <si>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</si>
  <si>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</si>
  <si>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</si>
  <si>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</si>
  <si>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</si>
  <si>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</si>
  <si>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</si>
  <si>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</si>
  <si>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</si>
  <si>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</si>
  <si>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</si>
  <si>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</si>
  <si>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</si>
  <si>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</si>
  <si>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</si>
  <si>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</si>
  <si>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</si>
  <si>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</si>
  <si>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</si>
  <si>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</si>
  <si>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</si>
  <si>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</si>
  <si>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</si>
  <si>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</si>
  <si>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</si>
  <si>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</si>
  <si>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</si>
  <si>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</si>
  <si>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</si>
  <si>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</si>
  <si>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</si>
  <si>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</si>
  <si>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</si>
  <si>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</si>
  <si>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</si>
  <si>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</si>
  <si>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</si>
  <si>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</si>
  <si>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</si>
  <si>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</si>
  <si>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</si>
  <si>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</si>
  <si>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</si>
  <si>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</si>
  <si>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</si>
  <si>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</si>
  <si>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</si>
  <si>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</si>
  <si>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</si>
  <si>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</si>
  <si>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</si>
  <si>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</si>
  <si>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</si>
  <si>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</si>
  <si>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</si>
  <si>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</si>
  <si>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</si>
  <si>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</si>
  <si>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</si>
  <si>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</si>
  <si>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</si>
  <si>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</si>
  <si>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</si>
  <si>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</si>
  <si>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</si>
  <si>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</si>
  <si>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</si>
  <si>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</si>
  <si>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</si>
  <si>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</si>
  <si>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</si>
  <si>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</si>
  <si>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</si>
  <si>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</si>
  <si>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</si>
  <si>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</si>
  <si>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</si>
  <si>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</si>
  <si>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</si>
  <si>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</si>
  <si>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</si>
  <si>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</si>
  <si>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</si>
  <si>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</si>
  <si>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</si>
  <si>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</si>
  <si>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</si>
  <si>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</si>
  <si>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</si>
  <si>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</si>
  <si>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</si>
  <si>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</si>
  <si>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</si>
  <si>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</si>
  <si>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</si>
  <si>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</si>
  <si>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</si>
  <si>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</si>
  <si>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</si>
  <si>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</si>
  <si>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</si>
  <si>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</si>
  <si>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</si>
  <si>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</si>
  <si>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</si>
  <si>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</si>
  <si>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</si>
  <si>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</si>
  <si>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</si>
  <si>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</si>
  <si>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</si>
  <si>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</si>
  <si>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</si>
  <si>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</si>
  <si>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</si>
  <si>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</si>
  <si>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</si>
  <si>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</si>
  <si>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</si>
  <si>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</si>
  <si>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</si>
  <si>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</si>
  <si>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</si>
  <si>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</si>
  <si>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</si>
  <si>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</si>
  <si>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</si>
  <si>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</si>
  <si>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</si>
  <si>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</si>
  <si>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</si>
  <si>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</si>
  <si>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</si>
  <si>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</si>
  <si>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</si>
  <si>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</si>
  <si>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</si>
  <si>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</si>
  <si>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</si>
  <si>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</si>
  <si>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</si>
  <si>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</si>
  <si>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</si>
  <si>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</si>
  <si>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</si>
  <si>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</si>
  <si>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</si>
  <si>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</si>
  <si>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</si>
  <si>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</si>
  <si>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</si>
  <si>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</si>
  <si>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</si>
  <si>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</si>
  <si>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</si>
  <si>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</si>
  <si>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</si>
  <si>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</si>
  <si>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</si>
  <si>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</si>
  <si>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</si>
  <si>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</si>
  <si>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</si>
  <si>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</si>
  <si>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</si>
  <si>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</si>
  <si>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</si>
  <si>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</si>
  <si>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</si>
  <si>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</si>
  <si>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</si>
  <si>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</si>
  <si>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</si>
  <si>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</si>
  <si>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</si>
  <si>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</si>
  <si>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</si>
  <si>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</si>
  <si>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</si>
  <si>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</si>
  <si>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</si>
  <si>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</si>
  <si>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</si>
  <si>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</si>
  <si>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</si>
  <si>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</si>
  <si>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</si>
  <si>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</si>
  <si>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</si>
  <si>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</si>
  <si>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</si>
  <si>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</si>
  <si>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</si>
  <si>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</si>
  <si>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</si>
  <si>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</si>
  <si>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</si>
  <si>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</si>
  <si>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</si>
  <si>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</si>
  <si>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</si>
  <si>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</si>
  <si>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</si>
  <si>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</si>
  <si>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</si>
  <si>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</si>
  <si>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</si>
  <si>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</si>
  <si>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</si>
  <si>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</si>
  <si>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</si>
  <si>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</si>
  <si>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</si>
  <si>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</si>
  <si>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</si>
  <si>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</si>
  <si>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</si>
  <si>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</si>
  <si>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</si>
  <si>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</si>
  <si>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</si>
  <si>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</si>
  <si>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</si>
  <si>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</si>
  <si>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</si>
  <si>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</si>
  <si>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</si>
  <si>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</si>
  <si>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</si>
  <si>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</si>
  <si>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</si>
  <si>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</si>
  <si>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</si>
  <si>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</si>
  <si>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</si>
  <si>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</si>
  <si>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</si>
  <si>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</si>
  <si>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</si>
  <si>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</si>
  <si>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</si>
  <si>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</si>
  <si>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</si>
  <si>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</si>
  <si>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</si>
  <si>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</si>
  <si>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</si>
  <si>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</si>
  <si>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</si>
  <si>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</si>
  <si>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</si>
  <si>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</si>
  <si>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</si>
  <si>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</si>
  <si>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</si>
  <si>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</si>
  <si>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</si>
  <si>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</si>
  <si>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</si>
  <si>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</si>
  <si>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</si>
  <si>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</si>
  <si>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</si>
  <si>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</si>
  <si>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</si>
  <si>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</si>
  <si>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</si>
  <si>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</si>
  <si>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</si>
  <si>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</si>
  <si>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</si>
  <si>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</si>
  <si>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</si>
  <si>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</si>
  <si>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</si>
  <si>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</si>
  <si>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</si>
  <si>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</si>
  <si>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</si>
  <si>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</si>
  <si>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</si>
  <si>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</si>
  <si>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</si>
  <si>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</si>
  <si>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</si>
  <si>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</si>
  <si>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</si>
  <si>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</si>
  <si>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</si>
  <si>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</si>
  <si>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</si>
  <si>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</si>
  <si>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</si>
  <si>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</si>
  <si>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</si>
  <si>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</si>
  <si>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</si>
  <si>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</si>
  <si>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</si>
  <si>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</si>
  <si>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</si>
  <si>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</si>
  <si>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</si>
  <si>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</si>
  <si>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</si>
  <si>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</si>
  <si>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</si>
  <si>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</si>
  <si>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</si>
  <si>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</si>
  <si>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</si>
  <si>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</si>
  <si>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</si>
  <si>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</si>
  <si>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</si>
  <si>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</si>
  <si>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</si>
  <si>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</si>
  <si>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</si>
  <si>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</si>
  <si>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</si>
  <si>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</si>
  <si>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</si>
  <si>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</si>
  <si>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</si>
  <si>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</si>
  <si>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</si>
  <si>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</si>
  <si>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</si>
  <si>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</si>
  <si>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</si>
  <si>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</si>
  <si>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</si>
  <si>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</si>
  <si>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</si>
  <si>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</si>
  <si>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</si>
  <si>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</si>
  <si>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</si>
  <si>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</si>
  <si>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</si>
  <si>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</si>
  <si>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</si>
  <si>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</si>
  <si>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</si>
  <si>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</si>
  <si>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</si>
  <si>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</si>
  <si>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</si>
  <si>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</si>
  <si>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</si>
  <si>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</si>
  <si>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</si>
  <si>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</si>
  <si>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</si>
  <si>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</si>
  <si>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</si>
  <si>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</si>
  <si>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</si>
  <si>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</si>
  <si>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</si>
  <si>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</si>
  <si>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</si>
  <si>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</si>
  <si>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</si>
  <si>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</si>
  <si>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</si>
  <si>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</si>
  <si>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</si>
  <si>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</si>
  <si>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</si>
  <si>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</si>
  <si>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</si>
  <si>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</si>
  <si>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</si>
  <si>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</si>
  <si>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</si>
  <si>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</si>
  <si>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</si>
  <si>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</si>
  <si>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</si>
  <si>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</si>
  <si>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</si>
  <si>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</si>
  <si>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</si>
  <si>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</si>
  <si>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</si>
  <si>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</si>
  <si>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</si>
  <si>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</si>
  <si>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</si>
  <si>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</si>
  <si>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</si>
  <si>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</si>
  <si>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</si>
  <si>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</si>
  <si>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</si>
  <si>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</si>
  <si>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</si>
  <si>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</si>
  <si>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</si>
  <si>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</si>
  <si>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</si>
  <si>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</si>
  <si>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</si>
  <si>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</si>
  <si>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</si>
  <si>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</si>
  <si>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</si>
  <si>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</si>
  <si>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</si>
  <si>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</si>
  <si>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</si>
  <si>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</si>
  <si>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</si>
  <si>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</si>
  <si>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</si>
  <si>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</si>
  <si>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</si>
  <si>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</si>
  <si>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</si>
  <si>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</si>
  <si>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</si>
  <si>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</si>
  <si>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</si>
  <si>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</si>
  <si>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</si>
  <si>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</si>
  <si>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</si>
  <si>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</si>
  <si>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</si>
  <si>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</si>
  <si>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</si>
  <si>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</si>
  <si>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</si>
  <si>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</si>
  <si>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</si>
  <si>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</si>
  <si>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</si>
  <si>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</si>
  <si>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</si>
  <si>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</si>
  <si>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</si>
  <si>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</si>
  <si>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</si>
  <si>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</si>
  <si>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</si>
  <si>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</si>
  <si>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</si>
  <si>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</si>
  <si>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</si>
  <si>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</si>
  <si>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</si>
  <si>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</si>
  <si>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</si>
  <si>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</si>
  <si>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</si>
  <si>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</si>
  <si>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</si>
  <si>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</si>
  <si>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</si>
  <si>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</si>
  <si>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</si>
  <si>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</si>
  <si>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</si>
  <si>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</si>
  <si>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</si>
  <si>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</si>
  <si>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</si>
  <si>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</si>
  <si>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</si>
  <si>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</si>
  <si>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</si>
  <si>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</si>
  <si>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</si>
  <si>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</si>
  <si>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</si>
  <si>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</si>
  <si>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</si>
  <si>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</si>
  <si>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</si>
  <si>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</si>
  <si>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</si>
  <si>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</si>
  <si>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</si>
  <si>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</si>
  <si>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</si>
  <si>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</si>
  <si>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</si>
  <si>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</si>
  <si>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</si>
  <si>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</si>
  <si>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</si>
  <si>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</si>
  <si>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</si>
  <si>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</si>
  <si>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</si>
  <si>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</si>
  <si>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</si>
  <si>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</si>
  <si>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</si>
  <si>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</si>
  <si>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</si>
  <si>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</si>
  <si>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</si>
  <si>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</si>
  <si>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</si>
  <si>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</si>
  <si>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</si>
  <si>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</si>
  <si>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</si>
  <si>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</si>
  <si>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</si>
  <si>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</si>
  <si>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</si>
  <si>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</si>
  <si>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</si>
  <si>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</si>
  <si>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</si>
  <si>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</si>
  <si>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</si>
  <si>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</si>
  <si>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</si>
  <si>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</si>
  <si>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</si>
  <si>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</si>
  <si>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</si>
  <si>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</si>
  <si>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</si>
  <si>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</si>
  <si>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</si>
  <si>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</si>
  <si>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</si>
  <si>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</si>
  <si>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</si>
  <si>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</si>
  <si>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</si>
  <si>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</si>
  <si>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</si>
  <si>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</si>
  <si>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</si>
  <si>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</si>
  <si>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</si>
  <si>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</si>
  <si>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</si>
  <si>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</si>
  <si>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</si>
  <si>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</si>
  <si>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</si>
  <si>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</si>
  <si>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</si>
  <si>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</si>
  <si>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</si>
  <si>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</si>
  <si>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</si>
  <si>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</si>
  <si>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</si>
  <si>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</si>
  <si>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</si>
  <si>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</si>
  <si>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</si>
  <si>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</si>
  <si>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</si>
  <si>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</si>
  <si>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</si>
  <si>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</si>
  <si>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</si>
  <si>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</si>
  <si>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</si>
  <si>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</si>
  <si>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</si>
  <si>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</si>
  <si>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</si>
  <si>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</si>
  <si>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</si>
  <si>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</si>
  <si>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</si>
  <si>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</si>
  <si>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</si>
  <si>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</si>
  <si>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</si>
  <si>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</si>
  <si>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</si>
  <si>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</si>
  <si>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</si>
  <si>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</si>
  <si>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</si>
  <si>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</si>
  <si>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</si>
  <si>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</si>
  <si>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</si>
  <si>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</si>
  <si>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</si>
  <si>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</si>
  <si>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</si>
  <si>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</si>
  <si>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</si>
  <si>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</si>
  <si>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</si>
  <si>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</si>
  <si>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</si>
  <si>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</si>
  <si>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</si>
  <si>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</si>
  <si>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</si>
  <si>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</si>
  <si>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</si>
  <si>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</si>
  <si>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</si>
  <si>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</si>
  <si>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</si>
  <si>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</si>
  <si>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</si>
  <si>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</si>
  <si>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</si>
  <si>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</si>
  <si>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</si>
  <si>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</si>
  <si>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</si>
  <si>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</si>
  <si>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</si>
  <si>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</si>
  <si>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</si>
  <si>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</si>
  <si>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</si>
  <si>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</si>
  <si>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</si>
  <si>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</si>
  <si>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</si>
  <si>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</si>
  <si>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</si>
  <si>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</si>
  <si>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</si>
  <si>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</si>
  <si>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</si>
  <si>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</si>
  <si>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</si>
  <si>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</si>
  <si>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</si>
  <si>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</si>
  <si>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</si>
  <si>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</si>
  <si>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</si>
  <si>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</si>
  <si>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</si>
  <si>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</si>
  <si>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</si>
  <si>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</si>
  <si>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</si>
  <si>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</si>
  <si>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</si>
  <si>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</si>
  <si>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</si>
  <si>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</si>
  <si>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</si>
  <si>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</si>
  <si>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</si>
  <si>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</si>
  <si>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</si>
  <si>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</si>
  <si>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</si>
  <si>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</si>
  <si>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</si>
  <si>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</si>
  <si>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</si>
  <si>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</si>
  <si>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</si>
  <si>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</si>
  <si>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</si>
  <si>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</si>
  <si>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</si>
  <si>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</si>
  <si>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</si>
  <si>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</si>
  <si>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</si>
  <si>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</si>
  <si>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</si>
  <si>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</si>
  <si>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</si>
  <si>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</si>
  <si>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</si>
  <si>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</si>
  <si>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</si>
  <si>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</si>
  <si>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</si>
  <si>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</si>
  <si>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</si>
  <si>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</si>
  <si>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</si>
  <si>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</si>
  <si>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</si>
  <si>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</si>
  <si>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</si>
  <si>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</si>
  <si>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</si>
  <si>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</si>
  <si>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</si>
  <si>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</si>
  <si>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</si>
  <si>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</si>
  <si>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</si>
  <si>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</si>
  <si>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</si>
  <si>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</si>
  <si>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</si>
  <si>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</si>
  <si>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</si>
  <si>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</si>
  <si>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</si>
  <si>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</si>
  <si>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</si>
  <si>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</si>
  <si>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</si>
  <si>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</si>
  <si>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</si>
  <si>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</si>
  <si>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</si>
  <si>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</si>
  <si>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</si>
  <si>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</si>
  <si>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</si>
  <si>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</si>
  <si>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</si>
  <si>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</si>
  <si>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</si>
  <si>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</si>
  <si>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</si>
  <si>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</si>
  <si>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</si>
  <si>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</si>
  <si>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</si>
  <si>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</si>
  <si>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</si>
  <si>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</si>
  <si>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</si>
  <si>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</si>
  <si>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</si>
  <si>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</si>
  <si>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</si>
  <si>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</si>
  <si>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</si>
  <si>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</si>
  <si>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</si>
  <si>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</si>
  <si>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</si>
  <si>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</si>
  <si>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</si>
  <si>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</si>
  <si>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</si>
  <si>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</si>
  <si>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</si>
  <si>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</si>
  <si>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</si>
  <si>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</si>
  <si>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</si>
  <si>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</si>
  <si>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</si>
  <si>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</si>
  <si>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</si>
  <si>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</si>
  <si>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</si>
  <si>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</si>
  <si>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</si>
  <si>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</si>
  <si>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</si>
  <si>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</si>
  <si>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</si>
  <si>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</si>
  <si>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</si>
  <si>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</si>
  <si>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</si>
  <si>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</si>
  <si>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</si>
  <si>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</si>
  <si>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</si>
  <si>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</si>
  <si>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</si>
  <si>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</si>
  <si>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</si>
  <si>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</si>
  <si>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</si>
  <si>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</si>
  <si>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</si>
  <si>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</si>
  <si>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</si>
  <si>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</si>
  <si>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</si>
  <si>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</si>
  <si>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</si>
  <si>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</si>
  <si>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</si>
  <si>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</si>
  <si>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</si>
  <si>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</si>
  <si>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</si>
  <si>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</si>
  <si>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</si>
  <si>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</si>
  <si>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</si>
  <si>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</si>
  <si>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</si>
  <si>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</si>
  <si>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</si>
  <si>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</si>
  <si>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</si>
  <si>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</si>
  <si>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</si>
  <si>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</si>
  <si>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</si>
  <si>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</si>
  <si>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</si>
  <si>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</si>
  <si>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</si>
  <si>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</si>
  <si>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</si>
  <si>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</si>
  <si>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</si>
  <si>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</si>
  <si>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</si>
  <si>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</si>
  <si>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</si>
  <si>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</si>
  <si>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</si>
  <si>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</si>
  <si>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</si>
  <si>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</si>
  <si>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</si>
  <si>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</si>
  <si>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</si>
  <si>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</si>
  <si>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</si>
  <si>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</si>
  <si>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</si>
  <si>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</si>
  <si>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</si>
  <si>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</si>
  <si>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</si>
  <si>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</si>
  <si>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</si>
  <si>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</si>
  <si>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</si>
  <si>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</si>
  <si>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</si>
  <si>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</si>
  <si>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</si>
  <si>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</si>
  <si>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</si>
  <si>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</si>
  <si>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</si>
  <si>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</si>
  <si>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</si>
  <si>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</si>
  <si>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</si>
  <si>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</si>
  <si>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</si>
  <si>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</si>
  <si>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</si>
  <si>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</si>
  <si>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</si>
  <si>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</si>
  <si>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</si>
  <si>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</si>
  <si>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</si>
  <si>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</si>
  <si>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</si>
  <si>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</si>
  <si>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</si>
  <si>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</si>
  <si>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</si>
  <si>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</si>
  <si>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</si>
  <si>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</si>
  <si>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</si>
  <si>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</si>
  <si>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</si>
  <si>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</si>
  <si>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</si>
  <si>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</si>
  <si>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</si>
  <si>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</si>
  <si>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</si>
  <si>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</si>
  <si>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</si>
  <si>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</si>
  <si>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</si>
  <si>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</si>
  <si>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</si>
  <si>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</si>
  <si>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</si>
  <si>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</si>
  <si>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</si>
  <si>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</si>
  <si>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</si>
  <si>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</si>
  <si>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</si>
  <si>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</si>
  <si>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</si>
  <si>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</si>
  <si>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</si>
  <si>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</si>
  <si>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</si>
  <si>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</si>
  <si>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</si>
  <si>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</si>
  <si>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</si>
  <si>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</si>
  <si>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</si>
  <si>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</si>
  <si>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</si>
  <si>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</si>
  <si>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</si>
  <si>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</si>
  <si>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</si>
  <si>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</si>
  <si>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</si>
  <si>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</si>
  <si>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</si>
  <si>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</si>
  <si>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</si>
  <si>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</si>
  <si>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</si>
  <si>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</si>
  <si>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</si>
  <si>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</si>
  <si>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</si>
  <si>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</si>
  <si>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</si>
  <si>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</si>
  <si>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</si>
  <si>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</si>
  <si>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</si>
  <si>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</si>
  <si>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</si>
  <si>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</si>
  <si>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</si>
  <si>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</si>
  <si>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</si>
  <si>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</si>
  <si>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</si>
  <si>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</si>
  <si>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</si>
  <si>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</si>
  <si>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</si>
  <si>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</si>
  <si>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</si>
  <si>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</si>
  <si>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</si>
  <si>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</si>
  <si>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</si>
  <si>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</si>
  <si>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</si>
  <si>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</si>
  <si>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</si>
  <si>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</si>
  <si>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</si>
  <si>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</si>
  <si>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</si>
  <si>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</si>
  <si>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</si>
  <si>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</si>
  <si>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</si>
  <si>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</si>
  <si>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</si>
  <si>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</si>
  <si>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</si>
  <si>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</si>
  <si>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</si>
  <si>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</si>
  <si>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</si>
  <si>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</si>
  <si>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</si>
  <si>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</si>
  <si>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</si>
  <si>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</si>
  <si>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</si>
  <si>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</si>
  <si>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</si>
  <si>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</si>
  <si>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</si>
  <si>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</si>
  <si>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</si>
  <si>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</si>
  <si>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</si>
  <si>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</si>
  <si>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</si>
  <si>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</si>
  <si>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</si>
  <si>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</si>
  <si>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</si>
  <si>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</si>
  <si>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</si>
  <si>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</si>
  <si>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</si>
  <si>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</si>
  <si>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</si>
  <si>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</si>
  <si>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</si>
  <si>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</si>
  <si>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</si>
  <si>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</si>
  <si>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</si>
  <si>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</si>
  <si>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</si>
  <si>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</si>
  <si>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</si>
  <si>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</si>
  <si>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</si>
  <si>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</si>
  <si>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</si>
  <si>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</si>
  <si>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</si>
  <si>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</si>
  <si>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</si>
  <si>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</si>
  <si>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</si>
  <si>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</si>
  <si>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</si>
  <si>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</si>
  <si>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</si>
  <si>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</si>
  <si>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</si>
  <si>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</si>
  <si>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</si>
  <si>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</si>
  <si>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</si>
  <si>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</si>
  <si>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</si>
  <si>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</si>
  <si>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</si>
  <si>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</si>
  <si>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</si>
  <si>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</si>
  <si>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</si>
  <si>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</si>
  <si>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</si>
  <si>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</si>
  <si>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</si>
  <si>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</si>
  <si>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</si>
  <si>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</si>
  <si>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</si>
  <si>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</si>
  <si>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</si>
  <si>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</si>
  <si>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</si>
  <si>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</si>
  <si>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</si>
  <si>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</si>
  <si>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</si>
  <si>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</si>
  <si>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</si>
  <si>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</si>
  <si>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</si>
  <si>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</si>
  <si>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</si>
  <si>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</si>
  <si>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</si>
  <si>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</si>
  <si>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</si>
  <si>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</si>
  <si>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</si>
  <si>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</si>
  <si>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</si>
  <si>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</si>
  <si>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</si>
  <si>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</si>
  <si>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</si>
  <si>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</si>
  <si>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</si>
  <si>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</si>
  <si>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</si>
  <si>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</si>
  <si>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</si>
  <si>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</si>
  <si>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</si>
  <si>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</si>
  <si>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</si>
  <si>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</si>
  <si>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</si>
  <si>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</si>
  <si>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</si>
  <si>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</si>
  <si>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</si>
  <si>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</si>
  <si>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</si>
  <si>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</si>
  <si>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</si>
  <si>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</si>
  <si>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</si>
  <si>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</si>
  <si>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</si>
  <si>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</si>
  <si>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</si>
  <si>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</si>
  <si>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</si>
  <si>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</si>
  <si>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</si>
  <si>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</si>
  <si>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</si>
  <si>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</si>
  <si>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</si>
  <si>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</si>
  <si>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</si>
  <si>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</si>
  <si>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</si>
  <si>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</si>
  <si>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</si>
  <si>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</si>
  <si>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</si>
  <si>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</si>
  <si>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</si>
  <si>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</si>
  <si>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</si>
  <si>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</si>
  <si>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</si>
  <si>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</si>
  <si>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</si>
  <si>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</si>
  <si>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</si>
  <si>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</si>
  <si>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</si>
  <si>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</si>
  <si>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</si>
  <si>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</si>
  <si>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</si>
  <si>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</si>
  <si>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</si>
  <si>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</si>
  <si>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</si>
  <si>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</si>
  <si>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</si>
  <si>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</si>
  <si>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</si>
  <si>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</si>
  <si>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</si>
  <si>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</si>
  <si>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</si>
  <si>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</si>
  <si>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</si>
  <si>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</si>
  <si>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</si>
  <si>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</si>
  <si>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</si>
  <si>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</si>
  <si>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</si>
  <si>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</si>
  <si>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</si>
  <si>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</si>
  <si>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</si>
  <si>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</si>
  <si>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</si>
  <si>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</si>
  <si>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</si>
  <si>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</si>
  <si>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</si>
  <si>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</si>
  <si>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</si>
  <si>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</si>
  <si>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</si>
  <si>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</si>
  <si>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</si>
  <si>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</si>
  <si>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</si>
  <si>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</si>
  <si>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</si>
  <si>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</si>
  <si>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</si>
  <si>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</si>
  <si>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</si>
  <si>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</si>
  <si>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</si>
  <si>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</si>
  <si>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</si>
  <si>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</si>
  <si>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</si>
  <si>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</si>
  <si>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</si>
  <si>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</si>
  <si>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</si>
  <si>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</si>
  <si>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</si>
  <si>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</si>
  <si>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</si>
  <si>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</si>
  <si>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</si>
  <si>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</si>
  <si>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</si>
  <si>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</si>
  <si>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</si>
  <si>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</si>
  <si>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</si>
  <si>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</si>
  <si>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</si>
  <si>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</si>
  <si>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</si>
  <si>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</si>
  <si>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</si>
  <si>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</si>
  <si>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</si>
  <si>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</si>
  <si>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</si>
  <si>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</si>
  <si>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</si>
  <si>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</si>
  <si>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</si>
  <si>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</si>
  <si>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</si>
  <si>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</si>
  <si>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</si>
  <si>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</si>
  <si>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</si>
  <si>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</si>
  <si>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</si>
  <si>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</si>
  <si>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</si>
  <si>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</si>
  <si>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</si>
  <si>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</si>
  <si>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</si>
  <si>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</si>
  <si>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</si>
  <si>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</si>
  <si>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</si>
  <si>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</si>
  <si>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</si>
  <si>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</si>
  <si>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</si>
  <si>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</si>
  <si>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</si>
  <si>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</si>
  <si>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</si>
  <si>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</si>
  <si>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</si>
  <si>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</si>
  <si>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</si>
  <si>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</si>
  <si>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</si>
  <si>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</si>
  <si>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</si>
  <si>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</si>
  <si>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</si>
  <si>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</si>
  <si>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</si>
  <si>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</si>
  <si>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</si>
  <si>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</si>
  <si>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</si>
  <si>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</si>
  <si>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</si>
  <si>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</si>
  <si>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</si>
  <si>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</si>
  <si>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</si>
  <si>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</si>
  <si>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</si>
  <si>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</si>
  <si>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</si>
  <si>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</si>
  <si>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</si>
  <si>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</si>
  <si>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</si>
  <si>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</si>
  <si>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</si>
  <si>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</si>
  <si>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</si>
  <si>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</si>
  <si>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</si>
  <si>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</si>
  <si>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</si>
  <si>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</si>
  <si>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</si>
  <si>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</si>
  <si>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</si>
  <si>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</si>
  <si>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</si>
  <si>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</si>
  <si>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</si>
  <si>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</si>
  <si>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</si>
  <si>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</si>
  <si>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</si>
  <si>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</si>
  <si>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</si>
  <si>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</si>
  <si>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</si>
  <si>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</si>
  <si>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</si>
  <si>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</si>
  <si>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</si>
  <si>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</si>
  <si>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</si>
  <si>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</si>
  <si>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</si>
  <si>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</si>
  <si>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</si>
  <si>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</si>
  <si>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</si>
  <si>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</si>
  <si>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</si>
  <si>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</si>
  <si>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</si>
  <si>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</si>
  <si>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</si>
  <si>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</si>
  <si>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</si>
  <si>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</si>
  <si>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</si>
  <si>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</si>
  <si>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</si>
  <si>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</si>
  <si>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</si>
  <si>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</si>
  <si>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</si>
  <si>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</si>
  <si>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</si>
  <si>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</si>
  <si>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</si>
  <si>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</si>
  <si>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</si>
  <si>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</si>
  <si>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</si>
  <si>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</si>
  <si>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</si>
  <si>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</si>
  <si>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</si>
  <si>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</si>
  <si>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</si>
  <si>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</si>
  <si>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</si>
  <si>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</si>
  <si>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</si>
  <si>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</si>
  <si>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</si>
  <si>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</si>
  <si>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</si>
  <si>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</si>
  <si>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</si>
  <si>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</si>
  <si>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</si>
  <si>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</si>
  <si>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</si>
  <si>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</si>
  <si>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</si>
  <si>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</si>
  <si>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</si>
  <si>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</si>
  <si>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</si>
  <si>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</si>
  <si>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</si>
  <si>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</si>
  <si>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</si>
  <si>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</si>
  <si>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</si>
  <si>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</si>
  <si>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</si>
  <si>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</si>
  <si>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</si>
  <si>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</si>
  <si>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</si>
  <si>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</si>
  <si>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</si>
  <si>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</si>
  <si>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</si>
  <si>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</si>
  <si>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</si>
  <si>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</si>
  <si>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</si>
  <si>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</si>
  <si>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</si>
  <si>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</si>
  <si>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</si>
  <si>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</si>
  <si>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</si>
  <si>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</si>
  <si>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</si>
  <si>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</si>
  <si>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</si>
  <si>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</si>
  <si>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</si>
  <si>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</si>
  <si>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</si>
  <si>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</si>
  <si>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</si>
  <si>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</si>
  <si>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</si>
  <si>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</si>
  <si>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</si>
  <si>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</si>
  <si>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</si>
  <si>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</si>
  <si>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</si>
  <si>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</si>
  <si>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</si>
  <si>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</si>
  <si>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</si>
  <si>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</si>
  <si>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</si>
  <si>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</si>
  <si>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</si>
  <si>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</si>
  <si>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</si>
  <si>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</si>
  <si>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</si>
  <si>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</si>
  <si>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</si>
  <si>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</si>
  <si>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</si>
  <si>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</si>
  <si>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</si>
  <si>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</si>
  <si>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</si>
  <si>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</si>
  <si>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</si>
  <si>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</si>
  <si>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</si>
  <si>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</si>
  <si>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</si>
  <si>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</si>
  <si>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</si>
  <si>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</si>
  <si>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</si>
  <si>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</si>
  <si>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</si>
  <si>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</si>
  <si>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</si>
  <si>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</si>
  <si>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</si>
  <si>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</si>
  <si>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</si>
  <si>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</si>
  <si>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</si>
  <si>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</si>
  <si>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</si>
  <si>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</si>
  <si>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</si>
  <si>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</si>
  <si>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</si>
  <si>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</si>
  <si>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</si>
  <si>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</si>
  <si>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</si>
  <si>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</si>
  <si>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</si>
  <si>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</si>
  <si>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</si>
  <si>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</si>
  <si>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</si>
  <si>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</si>
  <si>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</si>
  <si>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</si>
  <si>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</si>
  <si>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</si>
  <si>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</si>
  <si>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</si>
  <si>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</si>
  <si>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</si>
  <si>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</si>
  <si>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</si>
  <si>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</si>
  <si>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</si>
  <si>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</si>
  <si>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</si>
  <si>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</si>
  <si>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</si>
  <si>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</si>
  <si>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</si>
  <si>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</si>
  <si>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</si>
  <si>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</si>
  <si>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</si>
  <si>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</si>
  <si>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</si>
  <si>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</si>
  <si>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</si>
  <si>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</si>
  <si>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</si>
  <si>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</si>
  <si>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</si>
  <si>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</si>
  <si>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</si>
  <si>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</si>
  <si>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</si>
  <si>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</si>
  <si>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</si>
  <si>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</si>
  <si>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</si>
  <si>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</si>
  <si>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</si>
  <si>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</si>
  <si>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</si>
  <si>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</si>
  <si>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</si>
  <si>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</si>
  <si>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</si>
  <si>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</si>
  <si>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</si>
  <si>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</si>
  <si>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</si>
  <si>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</si>
  <si>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</si>
  <si>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</si>
  <si>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</si>
  <si>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</si>
  <si>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</si>
  <si>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</si>
  <si>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</si>
  <si>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</si>
  <si>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</si>
  <si>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</si>
  <si>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</si>
  <si>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</si>
  <si>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</si>
  <si>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</si>
  <si>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</si>
  <si>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</si>
  <si>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</si>
  <si>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</si>
  <si>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</si>
  <si>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</si>
  <si>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</si>
  <si>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</si>
  <si>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</si>
  <si>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</si>
  <si>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</si>
  <si>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</si>
  <si>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</si>
  <si>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</si>
  <si>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</si>
  <si>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</si>
  <si>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</si>
  <si>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</si>
  <si>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</si>
  <si>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</si>
  <si>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</si>
  <si>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</si>
  <si>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</si>
  <si>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</si>
  <si>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</si>
  <si>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</si>
  <si>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</si>
  <si>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</si>
  <si>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</si>
  <si>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</si>
  <si>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</si>
  <si>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</si>
  <si>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</si>
  <si>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</si>
  <si>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</si>
  <si>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</si>
  <si>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</si>
  <si>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</si>
  <si>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</si>
  <si>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</si>
  <si>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</si>
  <si>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</si>
  <si>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</si>
  <si>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</si>
  <si>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</si>
  <si>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</si>
  <si>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</si>
  <si>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</si>
  <si>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</si>
  <si>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</si>
  <si>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</si>
  <si>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</si>
  <si>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</si>
  <si>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</si>
  <si>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</si>
  <si>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</si>
  <si>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</si>
  <si>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</si>
  <si>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</si>
  <si>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</si>
  <si>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</si>
  <si>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</si>
  <si>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</si>
  <si>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</si>
  <si>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</si>
  <si>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</si>
  <si>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</si>
  <si>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</si>
  <si>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</si>
  <si>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</si>
  <si>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</si>
  <si>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</si>
  <si>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</si>
  <si>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</si>
  <si>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</si>
  <si>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</si>
  <si>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</si>
  <si>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</si>
  <si>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</si>
  <si>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</si>
  <si>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</si>
  <si>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</si>
  <si>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</si>
  <si>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</si>
  <si>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</si>
  <si>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</si>
  <si>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</si>
  <si>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</si>
  <si>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</si>
  <si>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</si>
  <si>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</si>
  <si>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</si>
  <si>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</si>
  <si>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</si>
  <si>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</si>
  <si>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</si>
  <si>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</si>
  <si>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</si>
  <si>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</si>
  <si>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</si>
  <si>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</si>
  <si>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</si>
  <si>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</si>
  <si>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</si>
  <si>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</si>
  <si>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</si>
  <si>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</si>
  <si>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</si>
  <si>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</si>
  <si>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</si>
  <si>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</si>
  <si>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</si>
  <si>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</si>
  <si>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</si>
  <si>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</si>
  <si>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</si>
  <si>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</si>
  <si>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</si>
  <si>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</si>
  <si>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</si>
  <si>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</si>
  <si>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</si>
  <si>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</si>
  <si>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</si>
  <si>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</si>
  <si>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</si>
  <si>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</si>
  <si>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</si>
  <si>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</si>
  <si>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</si>
  <si>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</si>
  <si>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</si>
  <si>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</si>
  <si>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</si>
  <si>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</si>
  <si>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</si>
  <si>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</si>
  <si>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</si>
  <si>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</si>
  <si>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</si>
  <si>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</si>
  <si>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</si>
  <si>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</si>
  <si>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</si>
  <si>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</si>
  <si>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</si>
  <si>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</si>
  <si>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</si>
  <si>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</si>
  <si>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</si>
  <si>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</si>
  <si>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</si>
  <si>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</si>
  <si>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</si>
  <si>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</si>
  <si>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</si>
  <si>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</si>
  <si>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</si>
  <si>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</si>
  <si>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</si>
  <si>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</si>
  <si>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</si>
  <si>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</si>
  <si>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</si>
  <si>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</si>
  <si>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</si>
  <si>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</si>
  <si>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</si>
  <si>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</si>
  <si>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</si>
  <si>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</si>
  <si>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</si>
  <si>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</si>
  <si>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</si>
  <si>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</si>
  <si>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</si>
  <si>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</si>
  <si>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</si>
  <si>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</si>
  <si>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</si>
  <si>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</si>
  <si>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</si>
  <si>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</si>
  <si>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</si>
  <si>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</si>
  <si>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</si>
  <si>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</si>
  <si>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</si>
  <si>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</si>
  <si>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</si>
  <si>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</si>
  <si>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</si>
  <si>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</si>
  <si>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</si>
  <si>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</si>
  <si>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</si>
  <si>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</si>
  <si>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</si>
  <si>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</si>
  <si>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</si>
  <si>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</si>
  <si>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</si>
  <si>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</si>
  <si>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</si>
  <si>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</si>
  <si>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</si>
  <si>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</si>
  <si>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</si>
  <si>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</si>
  <si>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</si>
  <si>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</si>
  <si>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</si>
  <si>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</si>
  <si>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</si>
  <si>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</si>
  <si>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</si>
  <si>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</si>
  <si>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</si>
  <si>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</si>
  <si>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</si>
  <si>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</si>
  <si>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</si>
  <si>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</si>
  <si>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</si>
  <si>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</si>
  <si>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</si>
  <si>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</si>
  <si>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</si>
  <si>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</si>
  <si>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</si>
  <si>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</si>
  <si>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</si>
  <si>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</si>
  <si>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</si>
  <si>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</si>
  <si>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</si>
  <si>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</si>
  <si>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</si>
  <si>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</si>
  <si>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</si>
  <si>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</si>
  <si>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</si>
  <si>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</si>
  <si>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</si>
  <si>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</si>
  <si>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</si>
  <si>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</si>
  <si>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</si>
  <si>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</si>
  <si>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</si>
  <si>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</si>
  <si>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</si>
  <si>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</si>
  <si>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</si>
  <si>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</si>
  <si>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</si>
  <si>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</si>
  <si>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</si>
  <si>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</si>
  <si>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</si>
  <si>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</si>
  <si>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</si>
  <si>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</si>
  <si>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</si>
  <si>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</si>
  <si>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</si>
  <si>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</si>
  <si>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</si>
  <si>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</si>
  <si>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</si>
  <si>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</si>
  <si>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</si>
  <si>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</si>
  <si>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</si>
  <si>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</si>
  <si>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</si>
  <si>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</si>
  <si>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</si>
  <si>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</si>
  <si>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</si>
  <si>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</si>
  <si>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</si>
  <si>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</si>
  <si>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</si>
  <si>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</si>
  <si>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</si>
  <si>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</si>
  <si>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</si>
  <si>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</si>
  <si>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</si>
  <si>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</si>
  <si>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</si>
  <si>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</si>
  <si>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</si>
  <si>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</si>
  <si>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</si>
  <si>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</si>
  <si>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</si>
  <si>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</si>
  <si>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</si>
  <si>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</si>
  <si>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</si>
  <si>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</si>
  <si>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</si>
  <si>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</si>
  <si>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</si>
  <si>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</si>
  <si>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</si>
  <si>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</si>
  <si>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</si>
  <si>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</si>
  <si>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</si>
  <si>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</si>
  <si>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</si>
  <si>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</si>
  <si>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</si>
  <si>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</si>
  <si>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</si>
  <si>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</si>
  <si>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</si>
  <si>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</si>
  <si>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</si>
  <si>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</si>
  <si>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</si>
  <si>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</si>
  <si>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</si>
  <si>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</si>
  <si>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</si>
  <si>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</si>
  <si>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</si>
  <si>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</si>
  <si>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</si>
  <si>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</si>
  <si>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</si>
  <si>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</si>
  <si>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</si>
  <si>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</si>
  <si>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</si>
  <si>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</si>
  <si>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</si>
  <si>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</si>
  <si>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</si>
  <si>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</si>
  <si>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</si>
  <si>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</si>
  <si>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</si>
  <si>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</si>
  <si>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</si>
  <si>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</si>
  <si>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</si>
  <si>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</si>
  <si>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</si>
  <si>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</si>
  <si>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</si>
  <si>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</si>
  <si>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</si>
  <si>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</si>
  <si>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</si>
  <si>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</si>
  <si>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</si>
  <si>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</si>
  <si>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</si>
  <si>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</si>
  <si>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</si>
  <si>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</si>
  <si>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</si>
  <si>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</si>
  <si>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</si>
  <si>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</si>
  <si>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</si>
  <si>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</si>
  <si>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</si>
  <si>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</si>
  <si>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</si>
  <si>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</si>
  <si>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</si>
  <si>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</si>
  <si>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</si>
  <si>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</si>
  <si>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</si>
  <si>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</si>
  <si>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</si>
  <si>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</si>
  <si>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</si>
  <si>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</si>
  <si>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</si>
  <si>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</si>
  <si>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</si>
  <si>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</si>
  <si>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</si>
  <si>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</si>
  <si>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</si>
  <si>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</si>
  <si>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</si>
  <si>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</si>
  <si>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</si>
  <si>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</si>
  <si>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</si>
  <si>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</si>
  <si>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</si>
  <si>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</si>
  <si>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</si>
  <si>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</si>
  <si>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</si>
  <si>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</si>
  <si>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</si>
  <si>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</si>
  <si>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</si>
  <si>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</si>
  <si>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</si>
  <si>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</si>
  <si>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</si>
  <si>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</si>
  <si>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</si>
  <si>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</si>
  <si>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</si>
  <si>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</si>
  <si>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</si>
  <si>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</si>
  <si>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</si>
  <si>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</si>
  <si>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</si>
  <si>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</si>
  <si>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</si>
  <si>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</si>
  <si>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</si>
  <si>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</si>
  <si>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</si>
  <si>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</si>
  <si>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</si>
  <si>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</si>
  <si>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</si>
  <si>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</si>
  <si>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</si>
  <si>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</si>
  <si>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</si>
  <si>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</si>
  <si>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</si>
  <si>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</si>
  <si>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</si>
  <si>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</si>
  <si>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</si>
  <si>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</si>
  <si>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</si>
  <si>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</si>
  <si>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</si>
  <si>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</si>
  <si>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</si>
  <si>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</si>
  <si>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</si>
  <si>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</si>
  <si>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</si>
  <si>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</si>
  <si>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</si>
  <si>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</si>
  <si>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</si>
  <si>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</si>
  <si>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</si>
  <si>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</si>
  <si>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</si>
  <si>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</si>
  <si>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</si>
  <si>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</si>
  <si>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</si>
  <si>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</si>
  <si>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</si>
  <si>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</si>
  <si>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</si>
  <si>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</si>
  <si>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</si>
  <si>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</si>
  <si>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</si>
  <si>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</si>
  <si>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</si>
  <si>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</si>
  <si>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</si>
  <si>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</si>
  <si>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</si>
  <si>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</si>
  <si>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</si>
  <si>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</si>
  <si>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</si>
  <si>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</si>
  <si>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</si>
  <si>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</si>
  <si>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</si>
  <si>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</si>
  <si>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</si>
  <si>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</si>
  <si>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</si>
  <si>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</si>
  <si>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</si>
  <si>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</si>
  <si>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</si>
  <si>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</si>
  <si>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</si>
  <si>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</si>
  <si>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</si>
  <si>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</si>
  <si>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</si>
  <si>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</si>
  <si>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</si>
  <si>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</si>
  <si>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</si>
  <si>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</si>
  <si>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</si>
  <si>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</si>
  <si>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</si>
  <si>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</si>
  <si>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</si>
  <si>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</si>
  <si>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</si>
  <si>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</si>
  <si>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</si>
  <si>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</si>
  <si>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</si>
  <si>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</si>
  <si>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</si>
  <si>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</si>
  <si>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</si>
  <si>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</si>
  <si>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</si>
  <si>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</si>
  <si>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</si>
  <si>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</si>
  <si>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</si>
  <si>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</si>
  <si>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</si>
  <si>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</si>
  <si>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</si>
  <si>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</si>
  <si>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</si>
  <si>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</si>
  <si>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</si>
  <si>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</si>
  <si>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</si>
  <si>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</si>
  <si>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</si>
  <si>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</si>
  <si>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</si>
  <si>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</si>
  <si>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</si>
  <si>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</si>
  <si>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</si>
  <si>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</si>
  <si>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</si>
  <si>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</si>
  <si>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</si>
  <si>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</si>
  <si>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</si>
  <si>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</si>
  <si>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</si>
  <si>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</si>
  <si>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</si>
  <si>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</si>
  <si>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</si>
  <si>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</si>
  <si>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</si>
  <si>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</si>
  <si>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</si>
  <si>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</si>
  <si>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</si>
  <si>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</si>
  <si>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</si>
  <si>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</si>
  <si>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</si>
  <si>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</si>
  <si>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</si>
  <si>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</si>
  <si>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</si>
  <si>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</si>
  <si>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</si>
  <si>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</si>
  <si>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</si>
  <si>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</si>
  <si>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</si>
  <si>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</si>
  <si>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</si>
  <si>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</si>
  <si>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</si>
  <si>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</si>
  <si>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</si>
  <si>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</si>
  <si>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</si>
  <si>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</si>
  <si>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</si>
  <si>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</si>
  <si>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</si>
  <si>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</si>
  <si>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</si>
  <si>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</si>
  <si>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</si>
  <si>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</si>
  <si>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</si>
  <si>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</si>
  <si>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</si>
  <si>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</si>
  <si>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</si>
  <si>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</si>
  <si>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</si>
  <si>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</si>
  <si>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</si>
  <si>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</si>
  <si>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</si>
  <si>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</si>
  <si>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</si>
  <si>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</si>
  <si>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</si>
  <si>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</si>
  <si>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</si>
  <si>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</si>
  <si>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</si>
  <si>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</si>
  <si>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</si>
  <si>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</si>
  <si>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</si>
  <si>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</si>
  <si>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</si>
  <si>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</si>
  <si>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</si>
  <si>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</si>
  <si>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</si>
  <si>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</si>
  <si>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</si>
  <si>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</si>
  <si>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</si>
  <si>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</si>
  <si>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</si>
  <si>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</si>
  <si>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</si>
  <si>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</si>
  <si>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</si>
  <si>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</si>
  <si>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</si>
  <si>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</si>
  <si>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</si>
  <si>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</si>
  <si>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</si>
  <si>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</si>
  <si>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</si>
  <si>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</si>
  <si>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</si>
  <si>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</si>
  <si>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</si>
  <si>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</si>
  <si>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</si>
  <si>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</si>
  <si>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</si>
  <si>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</si>
  <si>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</si>
  <si>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</si>
  <si>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</si>
  <si>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</si>
  <si>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</si>
  <si>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</si>
  <si>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</si>
  <si>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</si>
  <si>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</si>
  <si>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</si>
  <si>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</si>
  <si>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</si>
  <si>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</si>
  <si>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</si>
  <si>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</si>
  <si>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</si>
  <si>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</si>
  <si>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</si>
  <si>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</si>
  <si>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</si>
  <si>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</si>
  <si>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</si>
  <si>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</si>
  <si>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</si>
  <si>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</si>
  <si>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</si>
  <si>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</si>
  <si>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</si>
  <si>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</si>
  <si>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</si>
  <si>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</si>
  <si>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</si>
  <si>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</si>
  <si>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</si>
  <si>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</si>
  <si>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</si>
  <si>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</si>
  <si>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</si>
  <si>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</si>
  <si>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</si>
  <si>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</si>
  <si>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</si>
  <si>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</si>
  <si>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</si>
  <si>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</si>
  <si>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</si>
  <si>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</si>
  <si>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</si>
  <si>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</si>
  <si>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</si>
  <si>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</si>
  <si>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</si>
  <si>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</si>
  <si>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</si>
  <si>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</si>
  <si>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</si>
  <si>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</si>
  <si>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</si>
  <si>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</si>
  <si>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</si>
  <si>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</si>
  <si>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</si>
  <si>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</si>
  <si>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</si>
  <si>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</si>
  <si>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</si>
  <si>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</si>
  <si>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</si>
  <si>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</si>
  <si>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</si>
  <si>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</si>
  <si>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</si>
  <si>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</si>
  <si>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</si>
  <si>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</si>
  <si>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</si>
  <si>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</si>
  <si>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</si>
  <si>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</si>
  <si>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</si>
  <si>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</si>
  <si>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</si>
  <si>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</si>
  <si>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</si>
  <si>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</si>
  <si>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</si>
  <si>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</si>
  <si>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</si>
  <si>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</si>
  <si>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</si>
  <si>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</si>
  <si>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</si>
  <si>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</si>
  <si>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</si>
  <si>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</si>
  <si>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</si>
  <si>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</si>
  <si>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</si>
  <si>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</si>
  <si>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</si>
  <si>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</si>
  <si>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</si>
  <si>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</si>
  <si>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</si>
  <si>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</si>
  <si>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</si>
  <si>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</si>
  <si>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</si>
  <si>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</si>
  <si>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</si>
  <si>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</si>
  <si>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</si>
  <si>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</si>
  <si>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</si>
  <si>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</si>
  <si>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</si>
  <si>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</si>
  <si>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</si>
  <si>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</si>
  <si>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</si>
  <si>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</si>
  <si>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</si>
  <si>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</si>
  <si>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</si>
  <si>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</si>
  <si>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</si>
  <si>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</si>
  <si>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</si>
  <si>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</si>
  <si>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</si>
  <si>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</si>
  <si>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</si>
  <si>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</si>
  <si>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</si>
  <si>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</si>
  <si>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</si>
  <si>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</si>
  <si>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</si>
  <si>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</si>
  <si>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</si>
  <si>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</si>
  <si>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</si>
  <si>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</si>
  <si>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</si>
  <si>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</si>
  <si>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</si>
  <si>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</si>
  <si>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</si>
  <si>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</si>
  <si>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</si>
  <si>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</si>
  <si>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</si>
  <si>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</si>
  <si>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</si>
  <si>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</si>
  <si>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</si>
  <si>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</si>
  <si>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</si>
  <si>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</si>
  <si>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</si>
  <si>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</si>
  <si>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</si>
  <si>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</si>
  <si>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</si>
  <si>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</si>
  <si>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</si>
  <si>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</si>
  <si>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</si>
  <si>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</si>
  <si>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</si>
  <si>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</si>
  <si>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</si>
  <si>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</si>
  <si>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</si>
  <si>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</si>
  <si>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</si>
  <si>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</si>
  <si>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</si>
  <si>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</si>
  <si>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</si>
  <si>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</si>
  <si>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</si>
  <si>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</si>
  <si>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</si>
  <si>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</si>
  <si>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</si>
  <si>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</si>
  <si>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</si>
  <si>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</si>
  <si>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</si>
  <si>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</si>
  <si>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</si>
  <si>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</si>
  <si>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</si>
  <si>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</si>
  <si>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</si>
  <si>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</si>
  <si>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</si>
  <si>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</si>
  <si>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</si>
  <si>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</si>
  <si>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</si>
  <si>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</si>
  <si>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</si>
  <si>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</si>
  <si>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</si>
  <si>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</si>
  <si>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</si>
  <si>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</si>
  <si>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</si>
  <si>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</si>
  <si>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</si>
  <si>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</si>
  <si>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</si>
  <si>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</si>
  <si>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</si>
  <si>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</si>
  <si>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</si>
  <si>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</si>
  <si>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</si>
  <si>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</si>
  <si>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</si>
  <si>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</si>
  <si>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</si>
  <si>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</si>
  <si>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</si>
  <si>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</si>
  <si>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</si>
  <si>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</si>
  <si>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</si>
  <si>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</si>
  <si>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</si>
  <si>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</si>
  <si>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</si>
  <si>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</si>
  <si>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</si>
  <si>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</si>
  <si>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</si>
  <si>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</si>
  <si>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</si>
  <si>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</si>
  <si>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</si>
  <si>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</si>
  <si>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</si>
  <si>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</si>
  <si>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</si>
  <si>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</si>
  <si>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</si>
  <si>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</si>
  <si>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</si>
  <si>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</si>
  <si>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</si>
  <si>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</si>
  <si>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</si>
  <si>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</si>
  <si>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</si>
  <si>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</si>
  <si>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</si>
  <si>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</si>
  <si>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</si>
  <si>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</si>
  <si>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</si>
  <si>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</si>
  <si>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</si>
  <si>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</si>
  <si>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</si>
  <si>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</si>
  <si>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</si>
  <si>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</si>
  <si>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</si>
  <si>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</si>
  <si>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</si>
  <si>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</si>
  <si>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</si>
  <si>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</si>
  <si>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</si>
  <si>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</si>
  <si>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</si>
  <si>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</si>
  <si>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</si>
  <si>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</si>
  <si>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</si>
  <si>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</si>
  <si>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</si>
  <si>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</si>
  <si>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</si>
  <si>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</si>
  <si>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</si>
  <si>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</si>
  <si>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</si>
  <si>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</si>
  <si>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</si>
  <si>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</si>
  <si>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</si>
  <si>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</si>
  <si>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</si>
  <si>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</si>
  <si>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</si>
  <si>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</si>
  <si>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</si>
  <si>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</si>
  <si>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</si>
  <si>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</si>
  <si>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</si>
  <si>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</si>
  <si>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</si>
  <si>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</si>
  <si>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</si>
  <si>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</si>
  <si>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</si>
  <si>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</si>
  <si>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</si>
  <si>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</si>
  <si>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</si>
  <si>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</si>
  <si>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</si>
  <si>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</si>
  <si>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</si>
  <si>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</si>
  <si>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</si>
  <si>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</si>
  <si>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</si>
  <si>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</si>
  <si>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</si>
  <si>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</si>
  <si>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</si>
  <si>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</si>
  <si>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</si>
  <si>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</si>
  <si>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</si>
  <si>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</si>
  <si>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</si>
  <si>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</si>
  <si>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</si>
  <si>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</si>
  <si>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</si>
  <si>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</si>
  <si>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</si>
  <si>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</si>
  <si>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</si>
  <si>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</si>
  <si>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</si>
  <si>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</si>
  <si>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</si>
  <si>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</si>
  <si>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</si>
  <si>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</si>
  <si>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</si>
  <si>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</si>
  <si>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</si>
  <si>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</si>
  <si>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</si>
  <si>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</si>
  <si>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</si>
  <si>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</si>
  <si>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</si>
  <si>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</si>
  <si>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</si>
  <si>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</si>
  <si>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</si>
  <si>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</si>
  <si>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</si>
  <si>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</si>
  <si>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</si>
  <si>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</si>
  <si>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</si>
  <si>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</si>
  <si>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</si>
  <si>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</si>
  <si>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</si>
  <si>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</si>
  <si>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</si>
  <si>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</si>
  <si>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</si>
  <si>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</si>
  <si>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</si>
  <si>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</si>
  <si>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</si>
  <si>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</si>
  <si>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</si>
  <si>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</si>
  <si>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</si>
  <si>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</si>
  <si>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</si>
  <si>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</si>
  <si>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</si>
  <si>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</si>
  <si>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</si>
  <si>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</si>
  <si>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</si>
  <si>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</si>
  <si>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</si>
  <si>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</si>
  <si>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</si>
  <si>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</si>
  <si>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</si>
  <si>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</si>
  <si>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</si>
  <si>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</si>
  <si>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</si>
  <si>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</si>
  <si>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</si>
  <si>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</si>
  <si>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</si>
  <si>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</si>
  <si>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</si>
  <si>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</si>
  <si>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</si>
  <si>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</si>
  <si>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</si>
  <si>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</si>
  <si>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</si>
  <si>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</si>
  <si>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</si>
  <si>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</si>
  <si>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</si>
  <si>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</si>
  <si>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</si>
  <si>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</si>
  <si>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</si>
  <si>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</si>
  <si>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</si>
  <si>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</si>
  <si>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</si>
  <si>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</si>
  <si>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</si>
  <si>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</si>
  <si>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</si>
  <si>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</si>
  <si>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</si>
  <si>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</si>
  <si>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</si>
  <si>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</si>
  <si>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</si>
  <si>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</si>
  <si>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</si>
  <si>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</si>
  <si>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</si>
  <si>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</si>
  <si>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</si>
  <si>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</si>
  <si>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</si>
  <si>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</si>
  <si>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</si>
  <si>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</si>
  <si>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</si>
  <si>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</si>
  <si>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</si>
  <si>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</si>
  <si>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</si>
  <si>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</si>
  <si>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</si>
  <si>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</si>
  <si>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</si>
  <si>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</si>
  <si>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</si>
  <si>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</si>
  <si>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</si>
  <si>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</si>
  <si>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</si>
  <si>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</si>
  <si>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</si>
  <si>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</si>
  <si>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</si>
  <si>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</si>
  <si>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</si>
  <si>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</si>
  <si>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</si>
  <si>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</si>
  <si>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</si>
  <si>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</si>
  <si>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</si>
  <si>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</si>
  <si>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</si>
  <si>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</si>
  <si>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</si>
  <si>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</si>
  <si>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</si>
  <si>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</si>
  <si>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</si>
  <si>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</si>
  <si>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</si>
  <si>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</si>
  <si>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</si>
  <si>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</si>
  <si>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</si>
  <si>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</si>
  <si>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</si>
  <si>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</si>
  <si>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</si>
  <si>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</si>
  <si>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</si>
  <si>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</si>
  <si>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</si>
  <si>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</si>
  <si>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</si>
  <si>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</si>
  <si>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</si>
  <si>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</si>
  <si>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</si>
  <si>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</si>
  <si>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</si>
  <si>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</si>
  <si>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</si>
  <si>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</si>
  <si>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</si>
  <si>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</si>
  <si>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</si>
  <si>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</si>
  <si>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</si>
  <si>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</si>
  <si>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</si>
  <si>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</si>
  <si>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</si>
  <si>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</si>
  <si>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</si>
  <si>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</si>
  <si>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</si>
  <si>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</si>
  <si>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</si>
  <si>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</si>
  <si>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</si>
  <si>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</si>
  <si>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</si>
  <si>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</si>
  <si>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</si>
  <si>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</si>
  <si>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</si>
  <si>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</si>
  <si>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</si>
  <si>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</si>
  <si>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</si>
  <si>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</si>
  <si>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</si>
  <si>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</si>
  <si>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</si>
  <si>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</si>
  <si>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</si>
  <si>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</si>
  <si>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</si>
  <si>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</si>
  <si>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</si>
  <si>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</si>
  <si>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</si>
  <si>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</si>
  <si>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</si>
  <si>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</si>
  <si>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</si>
  <si>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</si>
  <si>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</si>
  <si>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</si>
  <si>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</si>
  <si>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</si>
  <si>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</si>
  <si>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</si>
  <si>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</si>
  <si>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</si>
  <si>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</si>
  <si>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</si>
  <si>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</si>
  <si>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</si>
  <si>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</si>
  <si>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</si>
  <si>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</si>
  <si>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</si>
  <si>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</si>
  <si>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</si>
  <si>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</si>
  <si>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</si>
  <si>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</si>
  <si>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</si>
  <si>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</si>
  <si>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</si>
  <si>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</si>
  <si>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</si>
  <si>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</si>
  <si>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</si>
  <si>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</si>
  <si>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</si>
  <si>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</si>
  <si>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</si>
  <si>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</si>
  <si>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</si>
  <si>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</si>
  <si>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</si>
  <si>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</si>
  <si>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</si>
  <si>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</si>
  <si>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</si>
  <si>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</si>
  <si>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</si>
  <si>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</si>
  <si>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</si>
  <si>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</si>
  <si>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</si>
  <si>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</si>
  <si>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</si>
  <si>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</si>
  <si>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</si>
  <si>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</si>
  <si>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</si>
  <si>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</si>
  <si>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</si>
  <si>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</si>
  <si>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</si>
  <si>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</si>
  <si>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</si>
  <si>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</si>
  <si>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</si>
  <si>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</si>
  <si>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</si>
  <si>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</si>
  <si>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</si>
  <si>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</si>
  <si>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</si>
  <si>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</si>
  <si>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</si>
  <si>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</si>
  <si>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</si>
  <si>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</si>
  <si>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</si>
  <si>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</si>
  <si>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</si>
  <si>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</si>
  <si>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</si>
  <si>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</si>
  <si>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</si>
  <si>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</si>
  <si>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</si>
  <si>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</si>
  <si>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</si>
  <si>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</si>
  <si>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</si>
  <si>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</si>
  <si>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</si>
  <si>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</si>
  <si>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</si>
  <si>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</si>
  <si>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</si>
  <si>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</si>
  <si>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</si>
  <si>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</si>
  <si>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</si>
  <si>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</si>
  <si>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</si>
  <si>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</si>
  <si>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</si>
  <si>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</si>
  <si>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</si>
  <si>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</si>
  <si>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</si>
  <si>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</si>
  <si>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</si>
  <si>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</si>
  <si>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</si>
  <si>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</si>
  <si>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</si>
  <si>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</si>
  <si>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</si>
  <si>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</si>
  <si>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</si>
  <si>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</si>
  <si>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</si>
  <si>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</si>
  <si>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</si>
  <si>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</si>
  <si>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</si>
  <si>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</si>
  <si>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</si>
  <si>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</si>
  <si>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</si>
  <si>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</si>
  <si>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</si>
  <si>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</si>
  <si>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</si>
  <si>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</si>
  <si>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</si>
  <si>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</si>
  <si>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</si>
  <si>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</si>
  <si>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</si>
  <si>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</si>
  <si>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</si>
  <si>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</si>
  <si>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</si>
  <si>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</si>
  <si>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</si>
  <si>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</si>
  <si>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</si>
  <si>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</si>
  <si>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</si>
  <si>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</si>
  <si>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</si>
  <si>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</si>
  <si>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</si>
  <si>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</si>
  <si>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</si>
  <si>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</si>
  <si>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</si>
  <si>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</si>
  <si>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</si>
  <si>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</si>
  <si>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</si>
  <si>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</si>
  <si>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</si>
  <si>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</si>
  <si>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</si>
  <si>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</si>
  <si>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</si>
  <si>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</si>
  <si>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</si>
  <si>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</si>
  <si>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</si>
  <si>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</si>
  <si>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</si>
  <si>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</si>
  <si>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</si>
  <si>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</si>
  <si>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</si>
  <si>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</si>
  <si>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</si>
  <si>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</si>
  <si>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</si>
  <si>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</si>
  <si>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</si>
  <si>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</si>
  <si>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</si>
  <si>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</si>
  <si>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</si>
  <si>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</si>
  <si>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</si>
  <si>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</si>
  <si>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</si>
  <si>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</si>
  <si>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</si>
  <si>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</si>
  <si>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</si>
  <si>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</si>
  <si>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</si>
  <si>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</si>
  <si>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</si>
  <si>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</si>
  <si>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</si>
  <si>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</si>
  <si>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</si>
  <si>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</si>
  <si>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</si>
  <si>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</si>
  <si>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</si>
  <si>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</si>
  <si>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</si>
  <si>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</si>
  <si>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</si>
  <si>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</si>
  <si>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</si>
  <si>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</si>
  <si>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</si>
  <si>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</si>
  <si>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</si>
  <si>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</si>
  <si>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</si>
  <si>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</si>
  <si>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</si>
  <si>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</si>
  <si>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</si>
  <si>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</si>
  <si>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</si>
  <si>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</si>
  <si>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</si>
  <si>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</si>
  <si>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</si>
  <si>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</si>
  <si>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</si>
  <si>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</si>
  <si>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</si>
  <si>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</si>
  <si>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</si>
  <si>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</si>
  <si>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</si>
  <si>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</si>
  <si>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</si>
  <si>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</si>
  <si>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</si>
  <si>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</si>
  <si>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</si>
  <si>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</si>
  <si>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</si>
  <si>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</si>
  <si>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</si>
  <si>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</si>
  <si>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</si>
  <si>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</si>
  <si>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</si>
  <si>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</si>
  <si>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</si>
  <si>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</si>
  <si>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</si>
  <si>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</si>
  <si>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</si>
  <si>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</si>
  <si>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</si>
  <si>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</si>
  <si>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</si>
  <si>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</si>
  <si>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</si>
  <si>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</si>
  <si>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</si>
  <si>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</si>
  <si>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</si>
  <si>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</si>
  <si>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</si>
  <si>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</si>
  <si>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</si>
  <si>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</si>
  <si>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</si>
  <si>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</si>
  <si>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</si>
  <si>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</si>
  <si>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</si>
  <si>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</si>
  <si>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</si>
  <si>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</si>
  <si>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</si>
  <si>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</si>
  <si>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</si>
  <si>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</si>
  <si>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</si>
  <si>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</si>
  <si>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</si>
  <si>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</si>
  <si>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</si>
  <si>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</si>
  <si>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</si>
  <si>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</si>
  <si>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</si>
  <si>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</si>
  <si>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</si>
  <si>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</si>
  <si>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</si>
  <si>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</si>
  <si>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</si>
  <si>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</si>
  <si>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</si>
  <si>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</si>
  <si>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</si>
  <si>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</si>
  <si>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</si>
  <si>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</si>
  <si>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</si>
  <si>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</si>
  <si>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</si>
  <si>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</si>
  <si>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</si>
  <si>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</si>
  <si>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</si>
  <si>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</si>
  <si>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</si>
  <si>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</si>
  <si>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</si>
  <si>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</si>
  <si>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</si>
  <si>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</si>
  <si>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</si>
  <si>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</si>
  <si>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</si>
  <si>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</si>
  <si>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</si>
  <si>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</si>
  <si>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</si>
  <si>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</si>
  <si>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</si>
  <si>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</si>
  <si>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</si>
  <si>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</si>
  <si>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</si>
  <si>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</si>
  <si>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</si>
  <si>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</si>
  <si>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</si>
  <si>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</si>
  <si>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</si>
  <si>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</si>
  <si>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</si>
  <si>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</si>
  <si>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</si>
  <si>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</si>
  <si>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</si>
  <si>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</si>
  <si>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</si>
  <si>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</si>
  <si>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</si>
  <si>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</si>
  <si>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</si>
  <si>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</si>
  <si>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</si>
  <si>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</si>
  <si>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</si>
  <si>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</si>
  <si>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</si>
  <si>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</si>
  <si>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</si>
  <si>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</si>
  <si>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</si>
  <si>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</si>
  <si>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</si>
  <si>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</si>
  <si>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</si>
  <si>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</si>
  <si>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</si>
  <si>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</si>
  <si>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</si>
  <si>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</si>
  <si>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</si>
  <si>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</si>
  <si>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</si>
  <si>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</si>
  <si>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</si>
  <si>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</si>
  <si>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</si>
  <si>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</si>
  <si>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</si>
  <si>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</si>
  <si>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</si>
  <si>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</si>
  <si>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</si>
  <si>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</si>
  <si>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</si>
  <si>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</si>
  <si>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</si>
  <si>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</si>
  <si>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</si>
  <si>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</si>
  <si>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</si>
  <si>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</si>
  <si>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</si>
  <si>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</si>
  <si>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</si>
  <si>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</si>
  <si>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</si>
  <si>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</si>
  <si>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</si>
  <si>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</si>
  <si>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</si>
  <si>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</si>
  <si>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</si>
  <si>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</si>
  <si>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</si>
  <si>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</si>
  <si>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</si>
  <si>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</si>
  <si>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</si>
  <si>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</si>
  <si>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</si>
  <si>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</si>
  <si>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</si>
  <si>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</si>
  <si>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</si>
  <si>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</si>
  <si>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</si>
  <si>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</si>
  <si>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</si>
  <si>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</si>
  <si>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</si>
  <si>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</si>
  <si>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</si>
  <si>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</si>
  <si>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</si>
  <si>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</si>
  <si>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</si>
  <si>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</si>
  <si>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</si>
  <si>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</si>
  <si>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</si>
  <si>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</si>
  <si>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</si>
  <si>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</si>
  <si>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</si>
  <si>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</si>
  <si>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</si>
  <si>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</si>
  <si>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</si>
  <si>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</si>
  <si>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</si>
  <si>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</si>
  <si>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</si>
  <si>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</si>
  <si>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</si>
  <si>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</si>
  <si>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</si>
  <si>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</si>
  <si>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</si>
  <si>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</si>
  <si>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</si>
  <si>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</si>
  <si>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</si>
  <si>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</si>
  <si>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</si>
  <si>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</si>
  <si>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</si>
  <si>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</si>
  <si>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</si>
  <si>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</si>
  <si>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</si>
  <si>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</si>
  <si>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</si>
  <si>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</si>
  <si>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</si>
  <si>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</si>
  <si>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</si>
  <si>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</si>
  <si>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</si>
  <si>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</si>
  <si>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</si>
  <si>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</si>
  <si>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</si>
  <si>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</si>
  <si>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</si>
  <si>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</si>
  <si>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</si>
  <si>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</si>
  <si>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</si>
  <si>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</si>
  <si>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</si>
  <si>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</si>
  <si>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</si>
  <si>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</si>
  <si>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</si>
  <si>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</si>
  <si>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</si>
  <si>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</si>
  <si>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</si>
  <si>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</si>
  <si>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</si>
  <si>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</si>
  <si>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</si>
  <si>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</si>
  <si>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</si>
  <si>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</si>
  <si>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</si>
  <si>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</si>
  <si>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</si>
  <si>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</si>
  <si>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</si>
  <si>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</si>
  <si>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</si>
  <si>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</si>
  <si>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</si>
  <si>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</si>
  <si>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</si>
  <si>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</si>
  <si>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</si>
  <si>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</si>
  <si>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</si>
  <si>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</si>
  <si>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</si>
  <si>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</si>
  <si>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</si>
  <si>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</si>
  <si>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</si>
  <si>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</si>
  <si>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</si>
  <si>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</si>
  <si>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</si>
  <si>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</si>
  <si>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</si>
  <si>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</si>
  <si>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</si>
  <si>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</si>
  <si>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</si>
  <si>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</si>
  <si>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</si>
  <si>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</si>
  <si>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</si>
  <si>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</si>
  <si>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</si>
  <si>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</si>
  <si>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</si>
  <si>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</si>
  <si>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</si>
  <si>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</si>
  <si>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</si>
  <si>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</si>
  <si>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</si>
  <si>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</si>
  <si>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</si>
  <si>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</si>
  <si>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</si>
  <si>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</si>
  <si>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</si>
  <si>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</si>
  <si>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</si>
  <si>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</si>
  <si>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</si>
  <si>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</si>
  <si>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</si>
  <si>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</si>
  <si>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</si>
  <si>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</si>
  <si>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</si>
  <si>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</si>
  <si>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</si>
  <si>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</si>
  <si>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</si>
  <si>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</si>
  <si>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</si>
  <si>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</si>
  <si>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</si>
  <si>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</si>
  <si>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</si>
  <si>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</si>
  <si>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</si>
  <si>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</si>
  <si>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</si>
  <si>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</si>
  <si>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</si>
  <si>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</si>
  <si>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</si>
  <si>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</si>
  <si>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</si>
  <si>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</si>
  <si>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</si>
  <si>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</si>
  <si>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</si>
  <si>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</si>
  <si>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</si>
  <si>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</si>
  <si>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</si>
  <si>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</si>
  <si>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</si>
  <si>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</si>
  <si>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</si>
  <si>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</si>
  <si>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</si>
  <si>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</si>
  <si>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</si>
  <si>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</si>
  <si>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</si>
  <si>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</si>
  <si>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</si>
  <si>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</si>
  <si>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</si>
  <si>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</si>
  <si>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</si>
  <si>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</si>
  <si>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</si>
  <si>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</si>
  <si>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</si>
  <si>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</si>
  <si>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</si>
  <si>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</si>
  <si>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</si>
  <si>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</si>
  <si>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</si>
  <si>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</si>
  <si>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</si>
  <si>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</si>
  <si>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</si>
  <si>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</si>
  <si>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</si>
  <si>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</si>
  <si>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</si>
  <si>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</si>
  <si>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</si>
  <si>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</si>
  <si>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</si>
  <si>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</si>
  <si>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</si>
  <si>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</si>
  <si>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</si>
  <si>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</si>
  <si>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</si>
  <si>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</si>
  <si>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</si>
  <si>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</si>
  <si>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</si>
  <si>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</si>
  <si>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</si>
  <si>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</si>
  <si>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</si>
  <si>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</si>
  <si>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</si>
  <si>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</si>
  <si>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</si>
  <si>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</si>
  <si>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</si>
  <si>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</si>
  <si>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</si>
  <si>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</si>
  <si>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</si>
  <si>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</si>
  <si>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</si>
  <si>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</si>
  <si>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</si>
  <si>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</si>
  <si>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</si>
  <si>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</si>
  <si>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</si>
  <si>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</si>
  <si>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</si>
  <si>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</si>
  <si>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</si>
  <si>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</si>
  <si>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</si>
  <si>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</si>
  <si>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</si>
  <si>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</si>
  <si>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</si>
  <si>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</si>
  <si>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</si>
  <si>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</si>
  <si>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</si>
  <si>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</si>
  <si>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</si>
  <si>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</si>
  <si>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</si>
  <si>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</si>
  <si>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</si>
  <si>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</si>
  <si>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</si>
  <si>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</si>
  <si>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</si>
  <si>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</si>
  <si>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</si>
  <si>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</si>
  <si>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</si>
  <si>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</si>
  <si>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</si>
  <si>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</si>
  <si>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</si>
  <si>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</si>
  <si>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</si>
  <si>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</si>
  <si>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</si>
  <si>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</si>
  <si>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</si>
  <si>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</si>
  <si>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</si>
  <si>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</si>
  <si>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</si>
  <si>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</si>
  <si>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</si>
  <si>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</si>
  <si>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</si>
  <si>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</si>
  <si>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</si>
  <si>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</si>
  <si>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</si>
  <si>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</si>
  <si>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</si>
  <si>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</si>
  <si>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</si>
  <si>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</si>
  <si>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</si>
  <si>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</si>
  <si>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</si>
  <si>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</si>
  <si>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</si>
  <si>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</si>
  <si>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</si>
  <si>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</si>
  <si>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</si>
  <si>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</si>
  <si>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</si>
  <si>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</si>
  <si>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</si>
  <si>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</si>
  <si>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</si>
  <si>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</si>
  <si>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</si>
  <si>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</si>
  <si>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</si>
  <si>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</si>
  <si>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</si>
  <si>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</si>
  <si>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</si>
  <si>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</si>
  <si>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</si>
  <si>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</si>
  <si>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</si>
  <si>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</si>
  <si>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</si>
  <si>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</si>
  <si>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</si>
  <si>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</si>
  <si>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</si>
  <si>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</si>
  <si>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</si>
  <si>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</si>
  <si>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</si>
  <si>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</si>
  <si>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</si>
  <si>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</si>
  <si>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</si>
  <si>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</si>
  <si>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</si>
  <si>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</si>
  <si>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</si>
  <si>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</si>
  <si>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</si>
  <si>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</si>
  <si>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</si>
  <si>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</si>
  <si>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</si>
  <si>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</si>
  <si>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</si>
  <si>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</si>
  <si>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</si>
  <si>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</si>
  <si>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</si>
  <si>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</si>
  <si>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</si>
  <si>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</si>
  <si>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</si>
  <si>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</si>
  <si>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</si>
  <si>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</si>
  <si>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</si>
  <si>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</si>
  <si>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</si>
  <si>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</si>
  <si>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</si>
  <si>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</si>
  <si>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</si>
  <si>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</si>
  <si>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</si>
  <si>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</si>
  <si>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</si>
  <si>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</si>
  <si>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</si>
  <si>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</si>
  <si>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</si>
  <si>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</si>
  <si>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</si>
  <si>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</si>
  <si>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</si>
  <si>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</si>
  <si>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</si>
  <si>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</si>
  <si>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</si>
  <si>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</si>
  <si>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</si>
  <si>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</si>
  <si>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</si>
  <si>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</si>
  <si>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</si>
  <si>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</si>
  <si>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</si>
  <si>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</si>
  <si>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</si>
  <si>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</si>
  <si>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</si>
  <si>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</si>
  <si>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</si>
  <si>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</si>
  <si>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</si>
  <si>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</si>
  <si>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</si>
  <si>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</si>
  <si>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</si>
  <si>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</si>
  <si>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</si>
  <si>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</si>
  <si>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</si>
  <si>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</si>
  <si>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</si>
  <si>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</si>
  <si>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</si>
  <si>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</si>
  <si>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</si>
  <si>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</si>
  <si>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</si>
  <si>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</si>
  <si>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</si>
  <si>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</si>
  <si>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</si>
  <si>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</si>
  <si>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</si>
  <si>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</si>
  <si>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</si>
  <si>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</si>
  <si>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</si>
  <si>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</si>
  <si>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</si>
  <si>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</si>
  <si>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</si>
  <si>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</si>
  <si>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</si>
  <si>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</si>
  <si>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</si>
  <si>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</si>
  <si>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</si>
  <si>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</si>
  <si>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</si>
  <si>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</si>
  <si>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</si>
  <si>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</si>
  <si>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</si>
  <si>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</si>
  <si>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</si>
  <si>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</si>
  <si>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</si>
  <si>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</si>
  <si>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</si>
  <si>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</si>
  <si>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</si>
  <si>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</si>
  <si>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</si>
  <si>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</si>
  <si>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</si>
  <si>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</si>
  <si>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</si>
  <si>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</si>
  <si>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</si>
  <si>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</si>
  <si>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</si>
  <si>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</si>
  <si>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</si>
  <si>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</si>
  <si>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</si>
  <si>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</si>
  <si>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</si>
  <si>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</si>
  <si>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</si>
  <si>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</si>
  <si>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</si>
  <si>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</si>
  <si>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</si>
  <si>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</si>
  <si>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</si>
  <si>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</si>
  <si>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</si>
  <si>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</si>
  <si>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</si>
  <si>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</si>
  <si>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</si>
  <si>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</si>
  <si>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</si>
  <si>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</si>
  <si>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</si>
  <si>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</si>
  <si>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</si>
  <si>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</si>
  <si>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</si>
  <si>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</si>
  <si>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</si>
  <si>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</si>
  <si>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</si>
  <si>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</si>
  <si>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</si>
  <si>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</si>
  <si>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</si>
  <si>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</si>
  <si>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</si>
  <si>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</si>
  <si>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</si>
  <si>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</si>
  <si>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</si>
  <si>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</si>
  <si>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</si>
  <si>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</si>
  <si>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</si>
  <si>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</si>
  <si>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</si>
  <si>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</si>
  <si>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</si>
  <si>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</si>
  <si>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</si>
  <si>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</si>
  <si>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</si>
  <si>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</si>
  <si>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</si>
  <si>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</si>
  <si>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</si>
  <si>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</si>
  <si>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</si>
  <si>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</si>
  <si>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</si>
  <si>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</si>
  <si>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</si>
  <si>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</si>
  <si>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</si>
  <si>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</si>
  <si>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</si>
  <si>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</si>
  <si>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</si>
  <si>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</si>
  <si>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</si>
  <si>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</si>
  <si>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</si>
  <si>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</si>
  <si>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</si>
  <si>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</si>
  <si>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</si>
  <si>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</si>
  <si>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</si>
  <si>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</si>
  <si>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</si>
  <si>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</si>
  <si>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</si>
  <si>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</si>
  <si>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</si>
  <si>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</si>
  <si>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</si>
  <si>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</si>
  <si>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</si>
  <si>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</si>
  <si>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</si>
  <si>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</si>
  <si>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</si>
  <si>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</si>
  <si>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</si>
  <si>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</si>
  <si>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</si>
  <si>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</si>
  <si>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</si>
  <si>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</si>
  <si>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</si>
  <si>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</si>
  <si>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</si>
  <si>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</si>
  <si>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</si>
  <si>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</si>
  <si>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</si>
  <si>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</si>
  <si>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</si>
  <si>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</si>
  <si>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</si>
  <si>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</si>
  <si>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</si>
  <si>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</si>
  <si>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</si>
  <si>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</si>
  <si>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</si>
  <si>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</si>
  <si>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</si>
  <si>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</si>
  <si>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</si>
  <si>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</si>
  <si>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</si>
  <si>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</si>
  <si>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</si>
  <si>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</si>
  <si>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</si>
  <si>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</si>
  <si>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</si>
  <si>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</si>
  <si>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</si>
  <si>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</si>
  <si>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</si>
  <si>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</si>
  <si>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</si>
  <si>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</si>
  <si>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</si>
  <si>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</si>
  <si>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</si>
  <si>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</si>
  <si>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</si>
  <si>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</si>
  <si>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</si>
  <si>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</si>
  <si>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</si>
  <si>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</si>
  <si>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</si>
  <si>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</si>
  <si>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</si>
  <si>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</si>
  <si>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</si>
  <si>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</si>
  <si>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</si>
  <si>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</si>
  <si>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</si>
  <si>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</si>
  <si>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</si>
  <si>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</si>
  <si>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</si>
  <si>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</si>
  <si>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</si>
  <si>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</si>
  <si>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</si>
  <si>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</si>
  <si>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</si>
  <si>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</si>
  <si>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</si>
  <si>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</si>
  <si>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</si>
  <si>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</si>
  <si>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</si>
  <si>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</si>
  <si>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</si>
  <si>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</si>
  <si>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</si>
  <si>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</si>
  <si>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</si>
  <si>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</si>
  <si>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</si>
  <si>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</si>
  <si>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</si>
  <si>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</si>
  <si>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</si>
  <si>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</si>
  <si>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</si>
  <si>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</si>
  <si>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</si>
  <si>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</si>
  <si>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</si>
  <si>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</si>
  <si>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</si>
  <si>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</si>
  <si>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</si>
  <si>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</si>
  <si>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</si>
  <si>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</si>
  <si>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</si>
  <si>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</si>
  <si>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</si>
  <si>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</si>
  <si>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</si>
  <si>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</si>
  <si>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</si>
  <si>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</si>
  <si>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</si>
  <si>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</si>
  <si>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</si>
  <si>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</si>
  <si>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</si>
  <si>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</si>
  <si>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</si>
  <si>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</si>
  <si>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</si>
  <si>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</si>
  <si>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</si>
  <si>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</si>
  <si>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</si>
  <si>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</si>
  <si>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</si>
  <si>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</si>
  <si>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</si>
  <si>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</si>
  <si>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</si>
  <si>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</si>
  <si>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</si>
  <si>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</si>
  <si>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</si>
  <si>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</si>
  <si>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</si>
  <si>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</si>
  <si>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</si>
  <si>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</si>
  <si>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</si>
  <si>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</si>
  <si>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</si>
  <si>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</si>
  <si>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</si>
  <si>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</si>
  <si>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</si>
  <si>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</si>
  <si>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</si>
  <si>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</si>
  <si>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</si>
  <si>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</si>
  <si>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</si>
  <si>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</si>
  <si>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</si>
  <si>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</si>
  <si>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</si>
  <si>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</si>
  <si>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</si>
  <si>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</si>
  <si>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</si>
  <si>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</si>
  <si>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</si>
  <si>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</si>
  <si>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</si>
  <si>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</si>
  <si>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</si>
  <si>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</si>
  <si>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</si>
  <si>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</si>
  <si>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</si>
  <si>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</si>
  <si>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</si>
  <si>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</si>
  <si>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</si>
  <si>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</si>
  <si>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</si>
  <si>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</si>
  <si>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</si>
  <si>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</si>
  <si>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</si>
  <si>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</si>
  <si>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</si>
  <si>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</si>
  <si>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</si>
  <si>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</si>
  <si>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</si>
  <si>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</si>
  <si>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</si>
  <si>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</si>
  <si>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</si>
  <si>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</si>
  <si>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</si>
  <si>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</si>
  <si>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</si>
  <si>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</si>
  <si>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</si>
  <si>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</si>
  <si>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</si>
  <si>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</si>
  <si>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</si>
  <si>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</si>
  <si>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</si>
  <si>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</si>
  <si>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</si>
  <si>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</si>
  <si>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</si>
  <si>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</si>
  <si>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</si>
  <si>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</si>
  <si>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</si>
  <si>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</si>
  <si>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</si>
  <si>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</si>
  <si>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</si>
  <si>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</si>
  <si>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</si>
  <si>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</si>
  <si>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</si>
  <si>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</si>
  <si>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</si>
  <si>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</si>
  <si>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</si>
  <si>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</si>
  <si>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</si>
  <si>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</si>
  <si>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</si>
  <si>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</si>
  <si>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</si>
  <si>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</si>
  <si>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</si>
  <si>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</si>
  <si>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</si>
  <si>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</si>
  <si>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</si>
  <si>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</si>
  <si>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</si>
  <si>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</si>
  <si>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</si>
  <si>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</si>
  <si>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</si>
  <si>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</si>
  <si>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</si>
  <si>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</si>
  <si>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</si>
  <si>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</si>
  <si>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</si>
  <si>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</si>
  <si>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</si>
  <si>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</si>
  <si>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</si>
  <si>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</si>
  <si>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</si>
  <si>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</si>
  <si>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</si>
  <si>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</si>
  <si>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</si>
  <si>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</si>
  <si>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</si>
  <si>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</si>
  <si>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</si>
  <si>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</si>
  <si>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</si>
  <si>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</si>
  <si>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</si>
  <si>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</si>
  <si>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</si>
  <si>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</si>
  <si>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</si>
  <si>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</si>
  <si>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</si>
  <si>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</si>
  <si>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</si>
  <si>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</si>
  <si>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</si>
  <si>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</si>
  <si>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</si>
  <si>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</si>
  <si>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</si>
  <si>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</si>
  <si>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</si>
  <si>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</si>
  <si>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</si>
  <si>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</si>
  <si>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</si>
  <si>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</si>
  <si>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</si>
  <si>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</si>
  <si>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</si>
  <si>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</si>
  <si>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</si>
  <si>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</si>
  <si>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</si>
  <si>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</si>
  <si>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</si>
  <si>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</si>
  <si>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</si>
  <si>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</si>
  <si>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</si>
  <si>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</si>
  <si>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</si>
  <si>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</si>
  <si>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</si>
  <si>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</si>
  <si>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</si>
  <si>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</si>
  <si>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</si>
  <si>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</si>
  <si>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</si>
  <si>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</si>
  <si>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</si>
  <si>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</si>
  <si>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</si>
  <si>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</si>
  <si>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</si>
  <si>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</si>
  <si>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</si>
  <si>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</si>
  <si>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</si>
  <si>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</si>
  <si>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</si>
  <si>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</si>
  <si>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</si>
  <si>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</si>
  <si>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</si>
  <si>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</si>
  <si>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</si>
  <si>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</si>
  <si>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</si>
  <si>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</si>
  <si>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</si>
  <si>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</si>
  <si>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</si>
  <si>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</si>
  <si>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</si>
  <si>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</si>
  <si>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</si>
  <si>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</si>
  <si>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</si>
  <si>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</si>
  <si>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</si>
  <si>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</si>
  <si>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</si>
  <si>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</si>
  <si>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</si>
  <si>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</si>
  <si>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</si>
  <si>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</si>
  <si>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</si>
  <si>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</si>
  <si>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</si>
  <si>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</si>
  <si>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</si>
  <si>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</si>
  <si>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</si>
  <si>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</si>
  <si>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</si>
  <si>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</si>
  <si>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</si>
  <si>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</si>
  <si>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</si>
  <si>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</si>
  <si>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</si>
  <si>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</si>
  <si>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</si>
  <si>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</si>
  <si>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</si>
  <si>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</si>
  <si>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</si>
  <si>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</si>
  <si>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</si>
  <si>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</si>
  <si>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</si>
  <si>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</si>
  <si>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</si>
  <si>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</si>
  <si>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</si>
  <si>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</si>
  <si>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</si>
  <si>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</si>
  <si>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</si>
  <si>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</si>
  <si>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</si>
  <si>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</si>
  <si>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</si>
  <si>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</si>
  <si>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</si>
  <si>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</si>
  <si>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</si>
  <si>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</si>
  <si>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</si>
  <si>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</si>
  <si>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</si>
  <si>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</si>
  <si>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</si>
  <si>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</si>
  <si>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</si>
  <si>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</si>
  <si>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</si>
  <si>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</si>
  <si>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</si>
  <si>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</si>
  <si>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</si>
  <si>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</si>
  <si>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</si>
  <si>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</si>
  <si>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</si>
  <si>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</si>
  <si>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</si>
  <si>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</si>
  <si>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</si>
  <si>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</si>
  <si>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</si>
  <si>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</si>
  <si>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</si>
  <si>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</si>
  <si>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</si>
  <si>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</si>
  <si>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</si>
  <si>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</si>
  <si>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</si>
  <si>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</si>
  <si>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</si>
  <si>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</si>
  <si>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</si>
  <si>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</si>
  <si>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</si>
  <si>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</si>
  <si>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</si>
  <si>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</si>
  <si>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</si>
  <si>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</si>
  <si>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</si>
  <si>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</si>
  <si>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</si>
  <si>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</si>
  <si>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</si>
  <si>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</si>
  <si>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</si>
  <si>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</si>
  <si>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</si>
  <si>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</si>
  <si>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</si>
  <si>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</si>
  <si>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</si>
  <si>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</si>
  <si>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</si>
  <si>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</si>
  <si>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</si>
  <si>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</si>
  <si>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</si>
  <si>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</si>
  <si>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</si>
  <si>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</si>
  <si>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</si>
  <si>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</si>
  <si>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</si>
  <si>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</si>
  <si>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</si>
  <si>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</si>
  <si>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</si>
  <si>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</si>
  <si>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</si>
  <si>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</si>
  <si>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</si>
  <si>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</si>
  <si>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</si>
  <si>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</si>
  <si>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</si>
  <si>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</si>
  <si>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</si>
  <si>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</si>
  <si>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</si>
  <si>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</si>
  <si>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</si>
  <si>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</si>
  <si>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</si>
  <si>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</si>
  <si>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</si>
  <si>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</si>
  <si>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</si>
  <si>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</si>
  <si>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</si>
  <si>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</si>
  <si>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</si>
  <si>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</si>
  <si>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</si>
  <si>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</si>
  <si>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</si>
  <si>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</si>
  <si>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</si>
  <si>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</si>
  <si>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</si>
  <si>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</si>
  <si>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</si>
  <si>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</si>
  <si>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</si>
  <si>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</si>
  <si>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</si>
  <si>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</si>
  <si>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</si>
  <si>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</si>
  <si>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</si>
  <si>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</si>
  <si>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</si>
  <si>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</si>
  <si>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</si>
  <si>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</si>
  <si>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</si>
  <si>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</si>
  <si>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</si>
  <si>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</si>
  <si>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</si>
  <si>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</si>
  <si>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</si>
  <si>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</si>
  <si>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</si>
  <si>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</si>
  <si>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</si>
  <si>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</si>
  <si>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</si>
  <si>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</si>
  <si>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</si>
  <si>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</si>
  <si>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</si>
  <si>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</si>
  <si>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</si>
  <si>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</si>
  <si>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</si>
  <si>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</si>
  <si>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</si>
  <si>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</si>
  <si>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</si>
  <si>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</si>
  <si>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</si>
  <si>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</si>
  <si>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</si>
  <si>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</si>
  <si>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</si>
  <si>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</si>
  <si>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</si>
  <si>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</si>
  <si>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</si>
  <si>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</si>
  <si>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</si>
  <si>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</si>
  <si>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</si>
  <si>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</si>
  <si>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</si>
  <si>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</si>
  <si>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</si>
  <si>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</si>
  <si>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</si>
  <si>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</si>
  <si>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</si>
  <si>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</si>
  <si>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</si>
  <si>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</si>
  <si>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</si>
  <si>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</si>
  <si>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</si>
  <si>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</si>
  <si>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</si>
  <si>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</si>
  <si>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</si>
  <si>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</si>
  <si>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</si>
  <si>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</si>
  <si>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</si>
  <si>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</si>
  <si>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</si>
  <si>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</si>
  <si>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</si>
  <si>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</si>
  <si>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</si>
  <si>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</si>
  <si>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</si>
  <si>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</si>
  <si>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</si>
  <si>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</si>
  <si>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</si>
  <si>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</si>
  <si>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</si>
  <si>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</si>
  <si>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</si>
  <si>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</si>
  <si>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</si>
  <si>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</si>
  <si>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</si>
  <si>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</si>
  <si>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</si>
  <si>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</si>
  <si>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</si>
  <si>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</si>
  <si>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</si>
  <si>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</si>
  <si>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</si>
  <si>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</si>
  <si>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</si>
  <si>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</si>
  <si>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</si>
  <si>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</si>
  <si>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</si>
  <si>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</si>
  <si>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</si>
  <si>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</si>
  <si>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</si>
  <si>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</si>
  <si>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</si>
  <si>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</si>
  <si>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</si>
  <si>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</si>
  <si>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</si>
  <si>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</si>
  <si>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</si>
  <si>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</si>
  <si>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</si>
  <si>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</si>
  <si>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</si>
  <si>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</si>
  <si>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</si>
  <si>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</si>
  <si>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</si>
  <si>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</si>
  <si>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</si>
  <si>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</si>
  <si>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</si>
  <si>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</si>
  <si>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</si>
  <si>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</si>
  <si>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</si>
  <si>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</si>
  <si>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</si>
  <si>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</si>
  <si>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</si>
  <si>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</si>
  <si>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</si>
  <si>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</si>
  <si>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</si>
  <si>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</si>
  <si>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</si>
  <si>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</si>
  <si>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</si>
  <si>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</si>
  <si>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</si>
  <si>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</si>
  <si>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</si>
  <si>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</si>
  <si>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</si>
  <si>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</si>
  <si>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</si>
  <si>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</si>
  <si>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</si>
  <si>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</si>
  <si>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</si>
  <si>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</si>
  <si>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</si>
  <si>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</si>
  <si>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</si>
  <si>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</si>
  <si>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</si>
  <si>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</si>
  <si>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</si>
  <si>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</si>
  <si>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</si>
  <si>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</si>
  <si>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</si>
  <si>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</si>
  <si>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</si>
  <si>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</si>
  <si>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</si>
  <si>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</si>
  <si>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</si>
  <si>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</si>
  <si>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</si>
  <si>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</si>
  <si>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</si>
  <si>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</si>
  <si>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</si>
  <si>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</si>
  <si>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</si>
  <si>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</si>
  <si>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</si>
  <si>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</si>
  <si>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</si>
  <si>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</si>
  <si>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</si>
  <si>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</si>
  <si>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</si>
  <si>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</si>
  <si>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</si>
  <si>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</si>
  <si>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</si>
  <si>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</si>
  <si>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</si>
  <si>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</si>
  <si>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</si>
  <si>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</si>
  <si>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</si>
  <si>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</si>
  <si>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</si>
  <si>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</si>
  <si>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</si>
  <si>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</si>
  <si>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</si>
  <si>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</si>
  <si>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</si>
  <si>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</si>
  <si>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</si>
  <si>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</si>
  <si>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</si>
  <si>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</si>
  <si>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</si>
  <si>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</si>
  <si>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</si>
  <si>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</si>
  <si>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</si>
  <si>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</si>
  <si>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</si>
  <si>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</si>
  <si>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</si>
  <si>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</si>
  <si>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</si>
  <si>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</si>
  <si>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</si>
  <si>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</si>
  <si>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</si>
  <si>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</si>
  <si>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</si>
  <si>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</si>
  <si>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</si>
  <si>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</si>
  <si>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</si>
  <si>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</si>
  <si>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</si>
  <si>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</si>
  <si>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</si>
  <si>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</si>
  <si>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</si>
  <si>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</si>
  <si>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</si>
  <si>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</si>
  <si>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</si>
  <si>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</si>
  <si>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</si>
  <si>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</si>
  <si>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</si>
  <si>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</si>
  <si>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</si>
  <si>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</si>
  <si>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</si>
  <si>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</si>
  <si>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</si>
  <si>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</si>
  <si>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</si>
  <si>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</si>
  <si>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</si>
  <si>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</si>
  <si>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</si>
  <si>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</si>
  <si>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</si>
  <si>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</si>
  <si>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</si>
  <si>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</si>
  <si>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</si>
  <si>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</si>
  <si>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</si>
  <si>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</si>
  <si>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</si>
  <si>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</si>
  <si>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</si>
  <si>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</si>
  <si>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</si>
  <si>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</si>
  <si>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</si>
  <si>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</si>
  <si>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</si>
  <si>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</si>
  <si>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</si>
  <si>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</si>
  <si>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</si>
  <si>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</si>
  <si>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</si>
  <si>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</si>
  <si>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</si>
  <si>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</si>
  <si>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</si>
  <si>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</si>
  <si>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</si>
  <si>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</si>
  <si>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</si>
  <si>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</si>
  <si>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</si>
  <si>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</si>
  <si>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</si>
  <si>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</si>
  <si>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</si>
  <si>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</si>
  <si>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</si>
  <si>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</si>
  <si>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</si>
  <si>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</si>
  <si>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</si>
  <si>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</si>
  <si>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</si>
  <si>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</si>
  <si>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</si>
  <si>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</si>
  <si>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</si>
  <si>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</si>
  <si>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</si>
  <si>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</si>
  <si>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</si>
  <si>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</si>
  <si>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</si>
  <si>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</si>
  <si>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</si>
  <si>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</si>
  <si>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</si>
  <si>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</si>
  <si>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</si>
  <si>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</si>
  <si>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</si>
  <si>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</si>
  <si>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</si>
  <si>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</si>
  <si>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</si>
  <si>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</si>
  <si>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</si>
  <si>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</si>
  <si>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</si>
  <si>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</si>
  <si>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</si>
  <si>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</si>
  <si>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</si>
  <si>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</si>
  <si>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</si>
  <si>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</si>
  <si>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</si>
  <si>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</si>
  <si>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</si>
  <si>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</si>
  <si>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</si>
  <si>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</si>
  <si>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</si>
  <si>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</si>
  <si>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</si>
  <si>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</si>
  <si>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</si>
  <si>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</si>
  <si>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</si>
  <si>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</si>
  <si>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</si>
  <si>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</si>
  <si>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</si>
  <si>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</si>
  <si>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</si>
  <si>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</si>
  <si>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</si>
  <si>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</si>
  <si>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</si>
  <si>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</si>
  <si>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</si>
  <si>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</si>
  <si>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</si>
  <si>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</si>
  <si>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</si>
  <si>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</si>
  <si>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</si>
  <si>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</si>
  <si>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</si>
  <si>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</si>
  <si>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</si>
  <si>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</si>
  <si>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</si>
  <si>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</si>
  <si>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</si>
  <si>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</si>
  <si>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</si>
  <si>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</si>
  <si>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</si>
  <si>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</si>
  <si>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</si>
  <si>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</si>
  <si>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</si>
  <si>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</si>
  <si>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</si>
  <si>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</si>
  <si>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</si>
  <si>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</si>
  <si>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</si>
  <si>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</si>
  <si>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</si>
  <si>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</si>
  <si>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</si>
  <si>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</si>
  <si>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</si>
  <si>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</si>
  <si>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</si>
  <si>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</si>
  <si>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</si>
  <si>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</si>
  <si>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</si>
  <si>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</si>
  <si>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</si>
  <si>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</si>
  <si>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</si>
  <si>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</si>
  <si>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</si>
  <si>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</si>
  <si>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</si>
  <si>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</si>
  <si>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</si>
  <si>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</si>
  <si>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</si>
  <si>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</si>
  <si>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</si>
  <si>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</si>
  <si>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</si>
  <si>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</si>
  <si>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</si>
  <si>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</si>
  <si>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</si>
  <si>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</si>
  <si>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</si>
  <si>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</si>
  <si>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</si>
  <si>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</si>
  <si>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</si>
  <si>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</si>
  <si>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</si>
  <si>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</si>
  <si>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</si>
  <si>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</si>
  <si>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</si>
  <si>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</si>
  <si>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</si>
  <si>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</si>
  <si>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</si>
  <si>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</si>
  <si>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</si>
  <si>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</si>
  <si>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</si>
  <si>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</si>
  <si>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</si>
  <si>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</si>
  <si>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</si>
  <si>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</si>
  <si>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</si>
  <si>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</si>
  <si>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</si>
  <si>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</si>
  <si>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</si>
  <si>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</si>
  <si>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</si>
  <si>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</si>
  <si>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</si>
  <si>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</si>
  <si>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</si>
  <si>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</si>
  <si>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</si>
  <si>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</si>
  <si>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</si>
  <si>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</si>
  <si>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</si>
  <si>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</si>
  <si>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</si>
  <si>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</si>
  <si>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</si>
  <si>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</si>
  <si>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</si>
  <si>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</si>
  <si>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</si>
  <si>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</si>
  <si>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</si>
  <si>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</si>
  <si>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</si>
  <si>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</si>
  <si>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</si>
  <si>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</si>
  <si>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</si>
  <si>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</si>
  <si>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</si>
  <si>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</si>
  <si>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</si>
  <si>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</si>
  <si>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</si>
  <si>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</si>
  <si>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</si>
  <si>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</si>
  <si>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</si>
  <si>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</si>
  <si>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</si>
  <si>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</si>
  <si>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</si>
  <si>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</si>
  <si>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</si>
  <si>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</si>
  <si>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</si>
  <si>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</si>
  <si>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</si>
  <si>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</si>
  <si>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</si>
  <si>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</si>
  <si>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</si>
  <si>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</si>
  <si>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</si>
  <si>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</si>
  <si>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</si>
  <si>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</si>
  <si>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</si>
  <si>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</si>
  <si>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</si>
  <si>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</si>
  <si>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</si>
  <si>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</si>
  <si>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</si>
  <si>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</si>
  <si>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</si>
  <si>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</si>
  <si>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</si>
  <si>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</si>
  <si>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</si>
  <si>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</si>
  <si>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</si>
  <si>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</si>
  <si>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</si>
  <si>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</si>
  <si>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</si>
  <si>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</si>
  <si>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</si>
  <si>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</si>
  <si>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</si>
  <si>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</si>
  <si>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</si>
  <si>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</si>
  <si>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</si>
  <si>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</si>
  <si>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</si>
  <si>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</si>
  <si>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</si>
  <si>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</si>
  <si>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</si>
  <si>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</si>
  <si>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</si>
  <si>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</si>
  <si>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</si>
  <si>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</si>
  <si>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</si>
  <si>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</si>
  <si>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</si>
  <si>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</si>
  <si>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</si>
  <si>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</si>
  <si>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</si>
  <si>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</si>
  <si>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</si>
  <si>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</si>
  <si>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</si>
  <si>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</si>
  <si>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</si>
  <si>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</si>
  <si>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</si>
  <si>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</si>
  <si>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</si>
  <si>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</si>
  <si>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</si>
  <si>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</si>
  <si>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</si>
  <si>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</si>
  <si>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</si>
  <si>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</si>
  <si>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</si>
  <si>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</si>
  <si>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</si>
  <si>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</si>
  <si>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</si>
  <si>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</si>
  <si>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</si>
  <si>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</si>
  <si>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</si>
  <si>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</si>
  <si>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</si>
  <si>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</si>
  <si>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</si>
  <si>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</si>
  <si>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</si>
  <si>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</si>
  <si>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</si>
  <si>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</si>
  <si>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</si>
  <si>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</si>
  <si>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</si>
  <si>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</si>
  <si>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</si>
  <si>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</si>
  <si>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</si>
  <si>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</si>
  <si>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</si>
  <si>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</si>
  <si>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</si>
  <si>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</si>
  <si>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</si>
  <si>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</si>
  <si>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</si>
  <si>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</si>
  <si>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</si>
  <si>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</si>
  <si>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</si>
  <si>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</si>
  <si>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</si>
  <si>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</si>
  <si>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</si>
  <si>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</si>
  <si>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</si>
  <si>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</si>
  <si>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</si>
  <si>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</si>
  <si>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</si>
  <si>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</si>
  <si>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</si>
  <si>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</si>
  <si>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</si>
  <si>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</si>
  <si>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</si>
  <si>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</si>
  <si>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</si>
  <si>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</si>
  <si>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</si>
  <si>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</si>
  <si>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</si>
  <si>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</si>
  <si>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</si>
  <si>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</si>
  <si>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</si>
  <si>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</si>
  <si>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</si>
  <si>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</si>
  <si>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</si>
  <si>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</si>
  <si>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</si>
  <si>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</si>
  <si>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</si>
  <si>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</si>
  <si>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</si>
  <si>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</si>
  <si>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</si>
  <si>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</si>
  <si>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</si>
  <si>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</si>
  <si>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</si>
  <si>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</si>
  <si>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</si>
  <si>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</si>
  <si>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</si>
  <si>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</si>
  <si>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</si>
  <si>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</si>
  <si>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</si>
  <si>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</si>
  <si>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</si>
  <si>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</si>
  <si>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</si>
  <si>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</si>
  <si>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</si>
  <si>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</si>
  <si>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</si>
  <si>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</si>
  <si>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</si>
  <si>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</si>
  <si>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</si>
  <si>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</si>
  <si>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</si>
  <si>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</si>
  <si>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</si>
  <si>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</si>
  <si>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</si>
  <si>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</si>
  <si>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</si>
  <si>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</si>
  <si>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</si>
  <si>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</si>
  <si>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</si>
  <si>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</si>
  <si>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</si>
  <si>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</si>
  <si>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</si>
  <si>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</si>
  <si>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</si>
  <si>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</si>
  <si>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</si>
  <si>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</si>
  <si>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</si>
  <si>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</si>
  <si>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</si>
  <si>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</si>
  <si>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</si>
  <si>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</si>
  <si>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</si>
  <si>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</si>
  <si>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</si>
  <si>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</si>
  <si>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</si>
  <si>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</si>
  <si>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</si>
  <si>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</si>
  <si>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</si>
  <si>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</si>
  <si>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</si>
  <si>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</si>
  <si>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</si>
  <si>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</si>
  <si>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</si>
  <si>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</si>
  <si>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</si>
  <si>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</si>
  <si>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</si>
  <si>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</si>
  <si>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</si>
  <si>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</si>
  <si>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</si>
  <si>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</si>
  <si>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</si>
  <si>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</si>
  <si>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</si>
  <si>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</si>
  <si>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</si>
  <si>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</si>
  <si>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</si>
  <si>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</si>
  <si>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</si>
  <si>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</si>
  <si>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</si>
  <si>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</si>
  <si>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</si>
  <si>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</si>
  <si>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</si>
  <si>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</si>
  <si>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</si>
  <si>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</si>
  <si>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</si>
  <si>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</si>
  <si>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</si>
  <si>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</si>
  <si>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</si>
  <si>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</si>
  <si>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</si>
  <si>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</si>
  <si>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</si>
  <si>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</si>
  <si>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</si>
  <si>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</si>
  <si>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</si>
  <si>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</si>
  <si>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</si>
  <si>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</si>
  <si>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</si>
  <si>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</si>
  <si>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</si>
  <si>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</si>
  <si>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</si>
  <si>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</si>
  <si>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</si>
  <si>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</si>
  <si>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</si>
  <si>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</si>
  <si>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</si>
  <si>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</si>
  <si>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</si>
  <si>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</si>
  <si>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</si>
  <si>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</si>
  <si>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</si>
  <si>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</si>
  <si>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</si>
  <si>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</si>
  <si>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</si>
  <si>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</si>
  <si>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</si>
  <si>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</si>
  <si>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</si>
  <si>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</si>
  <si>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</si>
  <si>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</si>
  <si>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</si>
  <si>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</si>
  <si>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</si>
  <si>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</si>
  <si>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</si>
  <si>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</si>
  <si>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</si>
  <si>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</si>
  <si>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</si>
  <si>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</si>
  <si>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</si>
  <si>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</si>
  <si>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</si>
  <si>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</si>
  <si>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</si>
  <si>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</si>
  <si>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</si>
  <si>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</si>
  <si>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</si>
  <si>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</si>
  <si>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</si>
  <si>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</si>
  <si>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</si>
  <si>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</si>
  <si>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</si>
  <si>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</si>
  <si>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</si>
  <si>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</si>
  <si>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</si>
  <si>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</si>
  <si>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</si>
  <si>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</si>
  <si>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</si>
  <si>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</si>
  <si>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</si>
  <si>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</si>
  <si>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</si>
  <si>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</si>
  <si>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</si>
  <si>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</si>
  <si>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</si>
  <si>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</si>
  <si>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</si>
  <si>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</si>
  <si>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</si>
  <si>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</si>
  <si>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</si>
  <si>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</si>
  <si>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</si>
  <si>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</si>
  <si>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</si>
  <si>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</si>
  <si>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</si>
  <si>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</si>
  <si>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</si>
  <si>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</si>
  <si>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</si>
  <si>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</si>
  <si>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</si>
  <si>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</si>
  <si>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</si>
  <si>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</si>
  <si>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</si>
  <si>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</si>
  <si>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</si>
  <si>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</si>
  <si>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</si>
  <si>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</si>
  <si>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</si>
  <si>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</si>
  <si>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</si>
  <si>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</si>
  <si>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</si>
  <si>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</si>
  <si>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</si>
  <si>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</si>
  <si>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</si>
  <si>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</si>
  <si>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</si>
  <si>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</si>
  <si>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</si>
  <si>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</si>
  <si>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</si>
  <si>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</si>
  <si>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</si>
  <si>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</si>
  <si>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</si>
  <si>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</si>
  <si>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</si>
  <si>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</si>
  <si>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</si>
  <si>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</si>
  <si>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</si>
  <si>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</si>
  <si>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</si>
  <si>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</si>
  <si>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</si>
  <si>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</si>
  <si>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</si>
  <si>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</si>
  <si>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</si>
  <si>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</si>
  <si>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</si>
  <si>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</si>
  <si>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</si>
  <si>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</si>
  <si>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</si>
  <si>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</si>
  <si>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</si>
  <si>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</si>
  <si>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</si>
  <si>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</si>
  <si>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</si>
  <si>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</si>
  <si>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</si>
  <si>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</si>
  <si>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</si>
  <si>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</si>
  <si>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</si>
  <si>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</si>
  <si>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</si>
  <si>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</si>
  <si>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</si>
  <si>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</si>
  <si>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</si>
  <si>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</si>
  <si>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</si>
  <si>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</si>
  <si>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</si>
  <si>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</si>
  <si>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</si>
  <si>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</si>
  <si>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</si>
  <si>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</si>
  <si>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</si>
  <si>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</si>
  <si>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</si>
  <si>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</si>
  <si>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</si>
  <si>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</si>
  <si>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</si>
  <si>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</si>
  <si>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</si>
  <si>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</si>
  <si>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</si>
  <si>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</si>
  <si>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</si>
  <si>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</si>
  <si>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</si>
  <si>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</si>
  <si>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</si>
  <si>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</si>
  <si>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</si>
  <si>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</si>
  <si>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</si>
  <si>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</si>
  <si>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</si>
  <si>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</si>
  <si>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</si>
  <si>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</si>
  <si>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</si>
  <si>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</si>
  <si>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</si>
  <si>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</si>
  <si>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</si>
  <si>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</si>
  <si>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</si>
  <si>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</si>
  <si>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</si>
  <si>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</si>
  <si>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</si>
  <si>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</si>
  <si>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</si>
  <si>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</si>
  <si>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</si>
  <si>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</si>
  <si>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</si>
  <si>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</si>
  <si>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</si>
  <si>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</si>
  <si>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</si>
  <si>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</si>
  <si>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</si>
  <si>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</si>
  <si>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</si>
  <si>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</si>
  <si>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</si>
  <si>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</si>
  <si>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</si>
  <si>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</si>
  <si>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</si>
  <si>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</si>
  <si>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</si>
  <si>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</si>
  <si>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</si>
  <si>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</si>
  <si>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</si>
  <si>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</si>
  <si>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</si>
  <si>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</si>
  <si>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</si>
  <si>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</si>
  <si>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</si>
  <si>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</si>
  <si>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</si>
  <si>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</si>
  <si>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</si>
  <si>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</si>
  <si>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</si>
  <si>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</si>
  <si>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</si>
  <si>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</si>
  <si>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</si>
  <si>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</si>
  <si>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</si>
  <si>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</si>
  <si>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</si>
  <si>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</si>
  <si>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</si>
  <si>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</si>
  <si>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</si>
  <si>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</si>
  <si>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</si>
  <si>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</si>
  <si>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</si>
  <si>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</si>
  <si>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</si>
  <si>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</si>
  <si>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</si>
  <si>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</si>
  <si>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</si>
  <si>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</si>
  <si>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</si>
  <si>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</si>
  <si>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</si>
  <si>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</si>
  <si>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</si>
  <si>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</si>
  <si>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</si>
  <si>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</si>
  <si>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</si>
  <si>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</si>
  <si>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</si>
  <si>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</si>
  <si>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</si>
  <si>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</si>
  <si>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</si>
  <si>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</si>
  <si>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</si>
  <si>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</si>
  <si>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</si>
  <si>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</si>
  <si>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</si>
  <si>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</si>
  <si>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</si>
  <si>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</si>
  <si>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</si>
  <si>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</si>
  <si>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</si>
  <si>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</si>
  <si>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</si>
  <si>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</si>
  <si>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</si>
  <si>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</si>
  <si>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</si>
  <si>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</si>
  <si>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</si>
  <si>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</si>
  <si>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</si>
  <si>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</si>
  <si>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</si>
  <si>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</si>
  <si>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</si>
  <si>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</si>
  <si>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</si>
  <si>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</si>
  <si>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</si>
  <si>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</si>
  <si>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</si>
  <si>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</si>
  <si>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</si>
  <si>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</si>
  <si>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</si>
  <si>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</si>
  <si>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</si>
  <si>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</si>
  <si>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</si>
  <si>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</si>
  <si>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</si>
  <si>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</si>
  <si>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</si>
  <si>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</si>
  <si>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</si>
  <si>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</si>
  <si>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</si>
  <si>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</si>
  <si>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</si>
  <si>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</si>
  <si>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</si>
  <si>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</si>
  <si>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</si>
  <si>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</si>
  <si>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</si>
  <si>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</si>
  <si>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</si>
  <si>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</si>
  <si>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</si>
  <si>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</si>
  <si>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</si>
  <si>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</si>
  <si>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</si>
  <si>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</si>
  <si>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</si>
  <si>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</si>
  <si>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</si>
  <si>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</si>
  <si>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</si>
  <si>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</si>
  <si>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</si>
  <si>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</si>
  <si>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</si>
  <si>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</si>
  <si>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</si>
  <si>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</si>
  <si>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</si>
  <si>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</si>
  <si>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</si>
  <si>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</si>
  <si>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</si>
  <si>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</si>
  <si>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</si>
  <si>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</si>
  <si>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</si>
  <si>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</si>
  <si>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</si>
  <si>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</si>
  <si>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</si>
  <si>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</si>
  <si>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</si>
  <si>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</si>
  <si>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</si>
  <si>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</si>
  <si>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</si>
  <si>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</si>
  <si>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</si>
  <si>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</si>
  <si>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</si>
  <si>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</si>
  <si>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</si>
  <si>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</si>
  <si>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</si>
  <si>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</si>
  <si>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</si>
  <si>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</si>
  <si>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</si>
  <si>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</si>
  <si>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</si>
  <si>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</si>
  <si>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</si>
  <si>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</si>
  <si>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</si>
  <si>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</si>
  <si>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</si>
  <si>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</si>
  <si>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</si>
  <si>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</si>
  <si>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</si>
  <si>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</si>
  <si>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</si>
  <si>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</si>
  <si>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</si>
  <si>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</si>
  <si>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</si>
  <si>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</si>
  <si>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</si>
  <si>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</si>
  <si>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</si>
  <si>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</si>
  <si>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</si>
  <si>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</si>
  <si>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</si>
  <si>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</si>
  <si>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</si>
  <si>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</si>
  <si>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</si>
  <si>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</si>
  <si>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</si>
  <si>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</si>
  <si>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</si>
  <si>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</si>
  <si>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</si>
  <si>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</si>
  <si>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</si>
  <si>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</si>
  <si>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</si>
  <si>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</si>
  <si>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</si>
  <si>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</si>
  <si>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</si>
  <si>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</si>
  <si>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</si>
  <si>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</si>
  <si>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</si>
  <si>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</si>
  <si>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</si>
  <si>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</si>
  <si>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</si>
  <si>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</si>
  <si>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</si>
  <si>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</si>
  <si>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</si>
  <si>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</si>
  <si>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</si>
  <si>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</si>
  <si>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</si>
  <si>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</si>
  <si>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</si>
  <si>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</si>
  <si>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</si>
  <si>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</si>
  <si>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</si>
  <si>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</si>
  <si>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</si>
  <si>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</si>
  <si>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</si>
  <si>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</si>
  <si>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</si>
  <si>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</si>
  <si>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</si>
  <si>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</si>
  <si>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</si>
  <si>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</si>
  <si>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</si>
  <si>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</si>
  <si>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</si>
  <si>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</si>
  <si>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</si>
  <si>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</si>
  <si>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</si>
  <si>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</si>
  <si>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</si>
  <si>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</si>
  <si>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</si>
  <si>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</si>
  <si>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</si>
  <si>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</si>
  <si>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</si>
  <si>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</si>
  <si>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</si>
  <si>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</si>
  <si>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</si>
  <si>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</si>
  <si>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</si>
  <si>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</si>
  <si>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</si>
  <si>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</si>
  <si>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</si>
  <si>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</si>
  <si>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</si>
  <si>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</si>
  <si>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</si>
  <si>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</si>
  <si>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</si>
  <si>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</si>
  <si>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</si>
  <si>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</si>
  <si>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</si>
  <si>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</si>
  <si>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</si>
  <si>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</si>
  <si>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</si>
  <si>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</si>
  <si>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</si>
  <si>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</si>
  <si>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</si>
  <si>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</si>
  <si>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</si>
  <si>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</si>
  <si>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</si>
  <si>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</si>
  <si>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</si>
  <si>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</si>
  <si>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</si>
  <si>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</si>
  <si>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</si>
  <si>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</si>
  <si>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</si>
  <si>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</si>
  <si>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</si>
  <si>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</si>
  <si>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</si>
  <si>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</si>
  <si>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</si>
  <si>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</si>
  <si>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</si>
  <si>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</si>
  <si>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</si>
  <si>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</si>
  <si>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</si>
  <si>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</si>
  <si>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</si>
  <si>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</si>
  <si>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</si>
  <si>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</si>
  <si>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</si>
  <si>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</si>
  <si>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</si>
  <si>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</si>
  <si>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</si>
  <si>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</si>
  <si>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</si>
  <si>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</si>
  <si>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</si>
  <si>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</si>
  <si>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</si>
  <si>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</si>
  <si>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</si>
  <si>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</si>
  <si>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</si>
  <si>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</si>
  <si>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</si>
  <si>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</si>
  <si>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</si>
  <si>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</si>
  <si>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</si>
  <si>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</si>
  <si>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</si>
  <si>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</si>
  <si>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</si>
  <si>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</si>
  <si>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</si>
  <si>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</si>
  <si>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</si>
  <si>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</si>
  <si>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</si>
  <si>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</si>
  <si>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</si>
  <si>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</si>
  <si>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</si>
  <si>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</si>
  <si>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</si>
  <si>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</si>
  <si>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</si>
  <si>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</si>
  <si>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</si>
  <si>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</si>
  <si>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</si>
  <si>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</si>
  <si>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</si>
  <si>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</si>
  <si>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</si>
  <si>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</si>
  <si>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</si>
  <si>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</si>
  <si>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</si>
  <si>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</si>
  <si>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</si>
  <si>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</si>
  <si>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</si>
  <si>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</si>
  <si>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</si>
  <si>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</si>
  <si>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</si>
  <si>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</si>
  <si>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</si>
  <si>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</si>
  <si>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</si>
  <si>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</si>
  <si>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</si>
  <si>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</si>
  <si>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</si>
  <si>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</si>
  <si>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</si>
  <si>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</si>
  <si>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</si>
  <si>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</si>
  <si>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</si>
  <si>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</si>
  <si>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</si>
  <si>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</si>
  <si>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</si>
  <si>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</si>
  <si>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</si>
  <si>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</si>
  <si>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</si>
  <si>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</si>
  <si>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</si>
  <si>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</si>
  <si>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</si>
  <si>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</si>
  <si>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</si>
  <si>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</si>
  <si>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</si>
  <si>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</si>
  <si>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</si>
  <si>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</si>
  <si>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</si>
  <si>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</si>
  <si>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</si>
  <si>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</si>
  <si>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</si>
  <si>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</si>
  <si>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</si>
  <si>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</si>
  <si>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</si>
  <si>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</si>
  <si>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</si>
  <si>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</si>
  <si>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</si>
  <si>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</si>
  <si>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</si>
  <si>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</si>
  <si>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</si>
  <si>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</si>
  <si>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</si>
  <si>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</si>
  <si>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</si>
  <si>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</si>
  <si>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</si>
  <si>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</si>
  <si>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</si>
  <si>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</si>
  <si>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</si>
  <si>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</si>
  <si>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</si>
  <si>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</si>
  <si>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</si>
  <si>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</si>
  <si>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</si>
  <si>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</si>
  <si>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</si>
  <si>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</si>
  <si>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</si>
  <si>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</si>
  <si>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</si>
  <si>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</si>
  <si>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</si>
  <si>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</si>
  <si>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</si>
  <si>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</si>
  <si>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</si>
  <si>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</si>
  <si>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</si>
  <si>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</si>
  <si>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</si>
  <si>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</si>
  <si>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</si>
  <si>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</si>
  <si>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</si>
  <si>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</si>
  <si>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</si>
  <si>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</si>
  <si>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</si>
  <si>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</si>
  <si>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</si>
  <si>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</si>
  <si>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</si>
  <si>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</si>
  <si>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</si>
  <si>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</si>
  <si>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</si>
  <si>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</si>
  <si>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</si>
  <si>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</si>
  <si>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</si>
  <si>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</si>
  <si>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</si>
  <si>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</si>
  <si>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</si>
  <si>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</si>
  <si>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</si>
  <si>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</si>
  <si>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</si>
  <si>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</si>
  <si>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</si>
  <si>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</si>
  <si>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</si>
  <si>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</si>
  <si>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</si>
  <si>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</si>
  <si>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</si>
  <si>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</si>
  <si>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</si>
  <si>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</si>
  <si>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</si>
  <si>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</si>
  <si>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</si>
  <si>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</si>
  <si>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</si>
  <si>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</si>
  <si>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</si>
  <si>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</si>
  <si>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</si>
  <si>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</si>
  <si>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</si>
  <si>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</si>
  <si>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</si>
  <si>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</si>
  <si>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</si>
  <si>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</si>
  <si>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</si>
  <si>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</si>
  <si>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</si>
  <si>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</si>
  <si>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</si>
  <si>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</si>
  <si>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</si>
  <si>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</si>
  <si>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</si>
  <si>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</si>
  <si>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</si>
  <si>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</si>
  <si>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</si>
  <si>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</si>
  <si>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</si>
  <si>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</si>
  <si>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</si>
  <si>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</si>
  <si>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</si>
  <si>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</si>
  <si>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</si>
  <si>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</si>
  <si>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</si>
  <si>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</si>
  <si>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</si>
  <si>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</si>
  <si>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</si>
  <si>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</si>
  <si>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</si>
  <si>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</si>
  <si>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</si>
  <si>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</si>
  <si>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</si>
  <si>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</si>
  <si>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</si>
  <si>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</si>
  <si>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</si>
  <si>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</si>
  <si>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</si>
  <si>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</si>
  <si>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</si>
  <si>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</si>
  <si>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</si>
  <si>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</si>
  <si>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</si>
  <si>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</si>
  <si>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</si>
  <si>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</si>
  <si>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</si>
  <si>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</si>
  <si>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</si>
  <si>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</si>
  <si>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</si>
  <si>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</si>
  <si>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</si>
  <si>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</si>
  <si>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</si>
  <si>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</si>
  <si>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</si>
  <si>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</si>
  <si>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</si>
  <si>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</si>
  <si>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</si>
  <si>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</si>
  <si>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</si>
  <si>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</si>
  <si>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</si>
  <si>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</si>
  <si>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</si>
  <si>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</si>
  <si>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</si>
  <si>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</si>
  <si>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</si>
  <si>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</si>
  <si>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</si>
  <si>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</si>
  <si>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</si>
  <si>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</si>
  <si>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</si>
  <si>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</si>
  <si>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</si>
  <si>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</si>
  <si>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</si>
  <si>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</si>
  <si>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</si>
  <si>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</si>
  <si>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</si>
  <si>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</si>
  <si>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</si>
  <si>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</si>
  <si>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</si>
  <si>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</si>
  <si>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</si>
  <si>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</si>
  <si>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</si>
  <si>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</si>
  <si>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</si>
  <si>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</si>
  <si>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</si>
  <si>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</si>
  <si>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</si>
  <si>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</si>
  <si>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</si>
  <si>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</si>
  <si>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</si>
  <si>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</si>
  <si>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</si>
  <si>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</si>
  <si>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</si>
  <si>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</si>
  <si>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</si>
  <si>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</si>
  <si>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</si>
  <si>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</si>
  <si>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</si>
  <si>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</si>
  <si>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</si>
  <si>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</si>
  <si>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</si>
  <si>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</si>
  <si>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</si>
  <si>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</si>
  <si>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</si>
  <si>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</si>
  <si>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</si>
  <si>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</si>
  <si>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</si>
  <si>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</si>
  <si>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</si>
  <si>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</si>
  <si>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</si>
  <si>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</si>
  <si>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</si>
  <si>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</si>
  <si>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</si>
  <si>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</si>
  <si>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</si>
  <si>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</si>
  <si>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</si>
  <si>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</si>
  <si>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</si>
  <si>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</si>
  <si>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</si>
  <si>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</si>
  <si>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</si>
  <si>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</si>
  <si>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</si>
  <si>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</si>
  <si>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</si>
  <si>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</si>
  <si>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</si>
  <si>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</si>
  <si>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</si>
  <si>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</si>
  <si>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</si>
  <si>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</si>
  <si>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</si>
  <si>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</si>
  <si>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</si>
  <si>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</si>
  <si>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</si>
  <si>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</si>
  <si>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</si>
  <si>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</si>
  <si>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</si>
  <si>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</si>
  <si>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</si>
  <si>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</si>
  <si>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</si>
  <si>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</si>
  <si>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</si>
  <si>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</si>
  <si>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</si>
  <si>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</si>
  <si>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</si>
  <si>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</si>
  <si>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</si>
  <si>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</si>
  <si>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</si>
  <si>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</si>
  <si>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</si>
  <si>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</si>
  <si>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</si>
  <si>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</si>
  <si>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</si>
  <si>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</si>
  <si>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</si>
  <si>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</si>
  <si>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</si>
  <si>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</si>
  <si>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</si>
  <si>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</si>
  <si>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</si>
  <si>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</si>
  <si>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</si>
  <si>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</si>
  <si>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</si>
  <si>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</si>
  <si>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</si>
  <si>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</si>
  <si>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</si>
  <si>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</si>
  <si>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</si>
  <si>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</si>
  <si>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</si>
  <si>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</si>
  <si>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</si>
  <si>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</si>
  <si>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</si>
  <si>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</si>
  <si>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</si>
  <si>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</si>
  <si>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</si>
  <si>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</si>
  <si>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</si>
  <si>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</si>
  <si>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</si>
  <si>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</si>
  <si>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</si>
  <si>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</si>
  <si>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</si>
  <si>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</si>
  <si>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</si>
  <si>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</si>
  <si>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</si>
  <si>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</si>
  <si>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</si>
  <si>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</si>
  <si>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</si>
  <si>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</si>
  <si>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</si>
  <si>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</si>
  <si>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</si>
  <si>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</si>
  <si>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</si>
  <si>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</si>
  <si>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</si>
  <si>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</si>
  <si>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</si>
  <si>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</si>
  <si>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</si>
  <si>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</si>
  <si>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</si>
  <si>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</si>
  <si>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</si>
  <si>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</si>
  <si>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</si>
  <si>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</si>
  <si>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</si>
  <si>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</si>
  <si>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</si>
  <si>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</si>
  <si>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</si>
  <si>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</si>
  <si>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</si>
  <si>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</si>
  <si>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</si>
  <si>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</si>
  <si>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</si>
  <si>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</si>
  <si>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</si>
  <si>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</si>
  <si>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</si>
  <si>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</si>
  <si>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</si>
  <si>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</si>
  <si>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</si>
  <si>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</si>
  <si>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</si>
  <si>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</si>
  <si>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</si>
  <si>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</si>
  <si>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</si>
  <si>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</si>
  <si>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</si>
  <si>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</si>
  <si>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</si>
  <si>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</si>
  <si>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</si>
  <si>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</si>
  <si>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</si>
  <si>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</si>
  <si>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</si>
  <si>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</si>
  <si>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</si>
  <si>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</si>
  <si>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</si>
  <si>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</si>
  <si>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</si>
  <si>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</si>
  <si>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</si>
  <si>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</si>
  <si>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</si>
  <si>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</si>
  <si>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</si>
  <si>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</si>
  <si>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</si>
  <si>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</si>
  <si>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</si>
  <si>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</si>
  <si>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</si>
  <si>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</si>
  <si>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</si>
  <si>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</si>
  <si>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</si>
  <si>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</si>
  <si>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</si>
  <si>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</si>
  <si>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</si>
  <si>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</si>
  <si>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</si>
  <si>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</si>
  <si>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</si>
  <si>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</si>
  <si>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</si>
  <si>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</si>
  <si>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</si>
  <si>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</si>
  <si>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</si>
  <si>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</si>
  <si>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</si>
  <si>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</si>
  <si>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</si>
  <si>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</si>
  <si>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</si>
  <si>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</si>
  <si>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</si>
  <si>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</si>
  <si>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</si>
  <si>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</si>
  <si>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</si>
  <si>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</si>
  <si>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</si>
  <si>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</si>
  <si>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</si>
  <si>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</si>
  <si>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</si>
  <si>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</si>
  <si>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</si>
  <si>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</si>
  <si>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</si>
  <si>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</si>
  <si>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</si>
  <si>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</si>
  <si>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</si>
  <si>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</si>
  <si>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</si>
  <si>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</si>
  <si>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</si>
  <si>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</si>
  <si>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</si>
  <si>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</si>
  <si>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</si>
  <si>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</si>
  <si>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</si>
  <si>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</si>
  <si>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</si>
  <si>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</si>
  <si>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</si>
  <si>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</si>
  <si>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</si>
  <si>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</si>
  <si>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</si>
  <si>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</si>
  <si>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</si>
  <si>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</si>
  <si>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</si>
  <si>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</si>
  <si>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</si>
  <si>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</si>
  <si>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</si>
  <si>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</si>
  <si>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</si>
  <si>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</si>
  <si>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</si>
  <si>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</si>
  <si>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</si>
  <si>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</si>
  <si>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</si>
  <si>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</si>
  <si>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</si>
  <si>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</si>
  <si>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</si>
  <si>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</si>
  <si>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</si>
  <si>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</si>
  <si>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</si>
  <si>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</si>
  <si>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</si>
  <si>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</si>
  <si>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</si>
  <si>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</si>
  <si>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</si>
  <si>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</si>
  <si>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</si>
  <si>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</si>
  <si>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</si>
  <si>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</si>
  <si>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</si>
  <si>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</si>
  <si>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</si>
  <si>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</si>
  <si>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</si>
  <si>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</si>
  <si>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</si>
  <si>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</si>
  <si>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</si>
  <si>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</si>
  <si>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</si>
  <si>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</si>
  <si>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</si>
  <si>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</si>
  <si>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</si>
  <si>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</si>
  <si>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</si>
  <si>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</si>
  <si>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</si>
  <si>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</si>
  <si>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</si>
  <si>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</si>
  <si>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</si>
  <si>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</si>
  <si>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</si>
  <si>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</si>
  <si>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</si>
  <si>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</si>
  <si>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</si>
  <si>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</si>
  <si>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</si>
  <si>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</si>
  <si>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</si>
  <si>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</si>
  <si>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</si>
  <si>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</si>
  <si>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</si>
  <si>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</si>
  <si>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</si>
  <si>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</si>
  <si>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</si>
  <si>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</si>
  <si>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</si>
  <si>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</si>
  <si>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</si>
  <si>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</si>
  <si>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</si>
  <si>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</si>
  <si>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</si>
  <si>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</si>
  <si>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</si>
  <si>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</si>
  <si>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</si>
  <si>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</si>
  <si>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</si>
  <si>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</si>
  <si>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</si>
  <si>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</si>
  <si>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</si>
  <si>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</si>
  <si>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</si>
  <si>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</si>
  <si>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</si>
  <si>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</si>
  <si>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</si>
  <si>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</si>
  <si>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</si>
  <si>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</si>
  <si>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</si>
  <si>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</si>
  <si>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</si>
  <si>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</si>
  <si>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</si>
  <si>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</si>
  <si>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</si>
  <si>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</si>
  <si>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</si>
  <si>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</si>
  <si>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</si>
  <si>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</si>
  <si>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</si>
  <si>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</si>
  <si>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</si>
  <si>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</si>
  <si>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</si>
  <si>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</si>
  <si>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</si>
  <si>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</si>
  <si>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</si>
  <si>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</si>
  <si>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</si>
  <si>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</si>
  <si>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</si>
  <si>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</si>
  <si>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</si>
  <si>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</si>
  <si>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</si>
  <si>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</si>
  <si>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</si>
  <si>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</si>
  <si>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</si>
  <si>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</si>
  <si>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</si>
  <si>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</si>
  <si>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</si>
  <si>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</si>
  <si>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</si>
  <si>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</si>
  <si>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</si>
  <si>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</si>
  <si>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</si>
  <si>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</si>
  <si>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</si>
  <si>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</si>
  <si>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</si>
  <si>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</si>
  <si>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</si>
  <si>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</si>
  <si>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</si>
  <si>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</si>
  <si>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</si>
  <si>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</si>
  <si>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</si>
  <si>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</si>
  <si>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</si>
  <si>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</si>
  <si>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</si>
  <si>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</si>
  <si>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</si>
  <si>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</si>
  <si>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</si>
  <si>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</si>
  <si>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</si>
  <si>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</si>
  <si>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</si>
  <si>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</si>
  <si>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</si>
  <si>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</si>
  <si>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</si>
  <si>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</si>
  <si>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</si>
  <si>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</si>
  <si>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</si>
  <si>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</si>
  <si>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</si>
  <si>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</si>
  <si>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</si>
  <si>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</si>
  <si>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</si>
  <si>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</si>
  <si>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</si>
  <si>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</si>
  <si>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</si>
  <si>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</si>
  <si>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</si>
  <si>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</si>
  <si>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</si>
  <si>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</si>
  <si>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</si>
  <si>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</si>
  <si>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</si>
  <si>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</si>
  <si>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</si>
  <si>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</si>
  <si>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</si>
  <si>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</si>
  <si>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</si>
  <si>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</si>
  <si>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</si>
  <si>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</si>
  <si>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</si>
  <si>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</si>
  <si>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</si>
  <si>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</si>
  <si>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</si>
  <si>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</si>
  <si>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</si>
  <si>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</si>
  <si>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</si>
  <si>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</si>
  <si>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</si>
  <si>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</si>
  <si>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</si>
  <si>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</si>
  <si>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</si>
  <si>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</si>
  <si>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</si>
  <si>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</si>
  <si>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</si>
  <si>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</si>
  <si>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</si>
  <si>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</si>
  <si>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</si>
  <si>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</si>
  <si>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</si>
  <si>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</si>
  <si>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</si>
  <si>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</si>
  <si>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</si>
  <si>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</si>
  <si>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</si>
  <si>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</si>
  <si>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</si>
  <si>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</si>
  <si>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</si>
  <si>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</si>
  <si>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</si>
  <si>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</si>
  <si>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</si>
  <si>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</si>
  <si>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</si>
  <si>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</si>
  <si>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</si>
  <si>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</si>
  <si>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</si>
  <si>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</si>
  <si>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</si>
  <si>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</si>
  <si>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</si>
  <si>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</si>
  <si>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</si>
  <si>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</si>
  <si>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</si>
  <si>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</si>
  <si>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</si>
  <si>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</si>
  <si>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</si>
  <si>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</si>
  <si>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</si>
  <si>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</si>
  <si>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</si>
  <si>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</si>
  <si>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</si>
  <si>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</si>
  <si>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</si>
  <si>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</si>
  <si>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</si>
  <si>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</si>
  <si>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</si>
  <si>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</si>
  <si>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</si>
  <si>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</si>
  <si>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</si>
  <si>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</si>
  <si>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</si>
  <si>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</si>
  <si>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</si>
  <si>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</si>
  <si>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</si>
  <si>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</si>
  <si>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</si>
  <si>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</si>
  <si>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</si>
  <si>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</si>
  <si>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</si>
  <si>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</si>
  <si>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</si>
  <si>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</si>
  <si>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</si>
  <si>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</si>
  <si>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</si>
  <si>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</si>
  <si>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</si>
  <si>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</si>
  <si>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</si>
  <si>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</si>
  <si>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</si>
  <si>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</si>
  <si>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</si>
  <si>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</si>
  <si>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</si>
  <si>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</si>
  <si>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</si>
  <si>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</si>
  <si>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</si>
  <si>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</si>
  <si>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</si>
  <si>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</si>
  <si>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</si>
  <si>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</si>
  <si>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</si>
  <si>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</si>
  <si>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</si>
  <si>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</si>
  <si>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</si>
  <si>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</si>
  <si>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</si>
  <si>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</si>
  <si>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</si>
  <si>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</si>
  <si>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</si>
  <si>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</si>
  <si>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</si>
  <si>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</si>
  <si>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</si>
  <si>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</si>
  <si>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</si>
  <si>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</si>
  <si>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</si>
  <si>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</si>
  <si>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</si>
  <si>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</si>
  <si>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</si>
  <si>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</si>
  <si>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</si>
  <si>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</si>
  <si>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</si>
  <si>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</si>
  <si>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</si>
  <si>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</si>
  <si>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</si>
  <si>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</si>
  <si>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</si>
  <si>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</si>
  <si>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</si>
  <si>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</si>
  <si>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</si>
  <si>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</si>
  <si>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</si>
  <si>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</si>
  <si>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</si>
  <si>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</si>
  <si>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</si>
  <si>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</si>
  <si>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</si>
  <si>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</si>
  <si>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</si>
  <si>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</si>
  <si>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</si>
  <si>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</si>
  <si>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</si>
  <si>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</si>
  <si>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</si>
  <si>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</si>
  <si>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</si>
  <si>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</si>
  <si>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</si>
  <si>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</si>
  <si>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</si>
  <si>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</si>
  <si>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</si>
  <si>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</si>
  <si>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</si>
  <si>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</si>
  <si>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</si>
  <si>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</si>
  <si>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</si>
  <si>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</si>
  <si>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</si>
  <si>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</si>
  <si>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</si>
  <si>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</si>
  <si>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</si>
  <si>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</si>
  <si>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</si>
  <si>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</si>
  <si>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</si>
  <si>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</si>
  <si>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</si>
  <si>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</si>
  <si>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</si>
  <si>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</si>
  <si>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</si>
  <si>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</si>
  <si>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</si>
  <si>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</si>
  <si>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</si>
  <si>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</si>
  <si>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</si>
  <si>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</si>
  <si>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</si>
  <si>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</si>
  <si>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</si>
  <si>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</si>
  <si>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</si>
  <si>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</si>
  <si>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</si>
  <si>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</si>
  <si>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</si>
  <si>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</si>
  <si>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</si>
  <si>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</si>
  <si>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</si>
  <si>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</si>
  <si>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</si>
  <si>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</si>
  <si>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</si>
  <si>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</si>
  <si>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</si>
  <si>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</si>
  <si>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</si>
  <si>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</si>
  <si>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</si>
  <si>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</si>
  <si>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</si>
  <si>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</si>
  <si>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</si>
  <si>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</si>
  <si>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</si>
  <si>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</si>
  <si>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</si>
  <si>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</si>
  <si>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</si>
  <si>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</si>
  <si>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</si>
  <si>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</si>
  <si>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</si>
  <si>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</si>
  <si>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</si>
  <si>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</si>
  <si>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</si>
  <si>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</si>
  <si>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</si>
  <si>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</si>
  <si>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</si>
  <si>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</si>
  <si>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</si>
  <si>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</si>
  <si>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</si>
  <si>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</si>
  <si>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</si>
  <si>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</si>
  <si>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</si>
  <si>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</si>
  <si>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</si>
  <si>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</si>
  <si>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</si>
  <si>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</si>
  <si>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</si>
  <si>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</si>
  <si>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</si>
  <si>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</si>
  <si>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</si>
  <si>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</si>
  <si>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</si>
  <si>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</si>
  <si>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</si>
  <si>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</si>
  <si>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</si>
  <si>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</si>
  <si>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</si>
  <si>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</si>
  <si>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</si>
  <si>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</si>
  <si>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</si>
  <si>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</si>
  <si>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</si>
  <si>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</si>
  <si>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</si>
  <si>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</si>
  <si>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</si>
  <si>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</si>
  <si>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</si>
  <si>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</si>
  <si>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</si>
  <si>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</si>
  <si>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</si>
  <si>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</si>
  <si>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</si>
  <si>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</si>
  <si>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</si>
  <si>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</si>
  <si>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</si>
  <si>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</si>
  <si>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</si>
  <si>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</si>
  <si>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</si>
  <si>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</si>
  <si>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</si>
  <si>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</si>
  <si>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</si>
  <si>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</si>
  <si>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</si>
  <si>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</si>
  <si>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</si>
  <si>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</si>
  <si>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</si>
  <si>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</si>
  <si>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</si>
  <si>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</si>
  <si>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</si>
  <si>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</si>
  <si>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</si>
  <si>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</si>
  <si>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</si>
  <si>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</si>
  <si>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</si>
  <si>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</si>
  <si>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</si>
  <si>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</si>
  <si>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</si>
  <si>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</si>
  <si>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</si>
  <si>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</si>
  <si>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</si>
  <si>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</si>
  <si>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</si>
  <si>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</si>
  <si>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</si>
  <si>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</si>
  <si>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</si>
  <si>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</si>
  <si>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</si>
  <si>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</si>
  <si>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</si>
  <si>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</si>
  <si>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</si>
  <si>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</si>
  <si>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</si>
  <si>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</si>
  <si>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</si>
  <si>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</si>
  <si>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</si>
  <si>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</si>
  <si>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</si>
  <si>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</si>
  <si>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</si>
  <si>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</si>
  <si>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</si>
  <si>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</si>
  <si>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</si>
  <si>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</si>
  <si>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</si>
  <si>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</si>
  <si>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</si>
  <si>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</si>
  <si>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</si>
  <si>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</si>
  <si>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</si>
  <si>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</si>
  <si>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</si>
  <si>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</si>
  <si>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</si>
  <si>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</si>
  <si>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</si>
  <si>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</si>
  <si>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</si>
  <si>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</si>
  <si>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</si>
  <si>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</si>
  <si>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</si>
  <si>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</si>
  <si>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</si>
  <si>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</si>
  <si>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</si>
  <si>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</si>
  <si>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</si>
  <si>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</si>
  <si>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</si>
  <si>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</si>
  <si>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</si>
  <si>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</si>
  <si>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</si>
  <si>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</si>
  <si>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</si>
  <si>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</si>
  <si>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</si>
  <si>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</si>
  <si>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</si>
  <si>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</si>
  <si>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</si>
  <si>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</si>
  <si>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</si>
  <si>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</si>
  <si>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</si>
  <si>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</si>
  <si>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</si>
  <si>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</si>
  <si>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</si>
  <si>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</si>
  <si>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</si>
  <si>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</si>
  <si>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</si>
  <si>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</si>
  <si>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</si>
  <si>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</si>
  <si>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</si>
  <si>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</si>
  <si>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</si>
  <si>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</si>
  <si>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</si>
  <si>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</si>
  <si>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</si>
  <si>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</si>
  <si>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</si>
  <si>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</si>
  <si>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</si>
  <si>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</si>
  <si>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</si>
  <si>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</si>
  <si>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</si>
  <si>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</si>
  <si>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</si>
  <si>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</si>
  <si>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</si>
  <si>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</si>
  <si>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</si>
  <si>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</si>
  <si>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</si>
  <si>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</si>
  <si>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</si>
  <si>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</si>
  <si>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</si>
  <si>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</si>
  <si>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</si>
  <si>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</si>
  <si>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</si>
  <si>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</si>
  <si>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</si>
  <si>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</si>
  <si>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</si>
  <si>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</si>
  <si>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</si>
  <si>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</si>
  <si>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</si>
  <si>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</si>
  <si>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</si>
  <si>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</si>
  <si>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</si>
  <si>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</si>
  <si>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</si>
  <si>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</si>
  <si>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</si>
  <si>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</si>
  <si>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</si>
  <si>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</si>
  <si>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</si>
  <si>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</si>
  <si>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</si>
  <si>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</si>
  <si>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</si>
  <si>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</si>
  <si>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</si>
  <si>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</si>
  <si>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</si>
  <si>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</si>
  <si>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</si>
  <si>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</si>
  <si>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</si>
  <si>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</si>
  <si>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</si>
  <si>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</si>
  <si>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</si>
  <si>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</si>
  <si>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</si>
  <si>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</si>
  <si>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</si>
  <si>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</si>
  <si>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</si>
  <si>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</si>
  <si>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</si>
  <si>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</si>
  <si>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</si>
  <si>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</si>
  <si>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</si>
  <si>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</si>
  <si>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</si>
  <si>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</si>
  <si>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</si>
  <si>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</si>
  <si>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</si>
  <si>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</si>
  <si>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</si>
  <si>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</si>
  <si>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</si>
  <si>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</si>
  <si>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</si>
  <si>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</si>
  <si>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</si>
  <si>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</si>
  <si>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</si>
  <si>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</si>
  <si>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</si>
  <si>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</si>
  <si>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</si>
  <si>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</si>
  <si>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</si>
  <si>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</si>
  <si>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</si>
  <si>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</si>
  <si>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</si>
  <si>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</si>
  <si>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</si>
  <si>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</si>
  <si>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</si>
  <si>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</si>
  <si>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</si>
  <si>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</si>
  <si>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</si>
  <si>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</si>
  <si>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</si>
  <si>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</si>
  <si>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</si>
  <si>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</si>
  <si>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</si>
  <si>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</si>
  <si>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</si>
  <si>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</si>
  <si>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</si>
  <si>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</si>
  <si>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</si>
  <si>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</si>
  <si>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</si>
  <si>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</si>
  <si>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</si>
  <si>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</si>
  <si>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</si>
  <si>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</si>
  <si>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</si>
  <si>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</si>
  <si>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</si>
  <si>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</si>
  <si>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</si>
  <si>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</si>
  <si>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</si>
  <si>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</si>
  <si>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</si>
  <si>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</si>
  <si>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</si>
  <si>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</si>
  <si>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</si>
  <si>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</si>
  <si>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</si>
  <si>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</si>
  <si>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</si>
  <si>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</si>
  <si>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</si>
  <si>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</si>
  <si>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</si>
  <si>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</si>
  <si>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</si>
  <si>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</si>
  <si>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</si>
  <si>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</si>
  <si>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</si>
  <si>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</si>
  <si>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</si>
  <si>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</si>
  <si>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</si>
  <si>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</si>
  <si>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</si>
  <si>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</si>
  <si>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</si>
  <si>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</si>
  <si>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</si>
  <si>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</si>
  <si>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</si>
  <si>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</si>
  <si>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</si>
  <si>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</si>
  <si>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</si>
  <si>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</si>
  <si>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</si>
  <si>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</si>
  <si>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</si>
  <si>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</si>
  <si>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</si>
  <si>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</si>
  <si>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</si>
  <si>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</si>
  <si>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</si>
  <si>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</si>
  <si>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</si>
  <si>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</si>
  <si>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</si>
  <si>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</si>
  <si>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</si>
  <si>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</si>
  <si>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</si>
  <si>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</si>
  <si>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</si>
  <si>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</si>
  <si>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</si>
  <si>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</si>
  <si>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</si>
  <si>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</si>
  <si>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</si>
  <si>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</si>
  <si>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</si>
  <si>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</si>
  <si>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</si>
  <si>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</si>
  <si>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</si>
  <si>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</si>
  <si>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</si>
  <si>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</si>
  <si>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</si>
  <si>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</si>
  <si>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</si>
  <si>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</si>
  <si>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</si>
  <si>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</si>
  <si>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</si>
  <si>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</si>
  <si>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</si>
  <si>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</si>
  <si>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</si>
  <si>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</si>
  <si>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</si>
  <si>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</si>
  <si>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</si>
  <si>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</si>
  <si>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</si>
  <si>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</si>
  <si>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</si>
  <si>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</si>
  <si>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</si>
  <si>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</si>
  <si>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</si>
  <si>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</si>
  <si>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</si>
  <si>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</si>
  <si>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</si>
  <si>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</si>
  <si>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</si>
  <si>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</si>
  <si>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</si>
  <si>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</si>
  <si>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</si>
  <si>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</si>
  <si>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</si>
  <si>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</si>
  <si>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</si>
  <si>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</si>
  <si>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</si>
  <si>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</si>
  <si>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</si>
  <si>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</si>
  <si>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</si>
  <si>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</si>
  <si>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</si>
  <si>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</si>
  <si>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</si>
  <si>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</si>
  <si>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</si>
  <si>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</si>
  <si>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</si>
  <si>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</si>
  <si>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</si>
  <si>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</si>
  <si>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</si>
  <si>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</si>
  <si>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</si>
  <si>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</si>
  <si>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</si>
  <si>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</si>
  <si>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</si>
  <si>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</si>
  <si>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</si>
  <si>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</si>
  <si>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</si>
  <si>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</si>
  <si>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</si>
  <si>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</si>
  <si>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</si>
  <si>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</si>
  <si>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</si>
  <si>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</si>
  <si>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</si>
  <si>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</si>
  <si>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</si>
  <si>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</si>
  <si>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</si>
  <si>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</si>
  <si>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</si>
  <si>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</si>
  <si>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</si>
  <si>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</si>
  <si>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</si>
  <si>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</si>
  <si>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</si>
  <si>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</si>
  <si>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</si>
  <si>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</si>
  <si>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</si>
  <si>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</si>
  <si>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</si>
  <si>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</si>
  <si>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</si>
  <si>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</si>
  <si>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</si>
  <si>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</si>
  <si>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</si>
  <si>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</si>
  <si>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</si>
  <si>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</si>
  <si>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</si>
  <si>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</si>
  <si>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</si>
  <si>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</si>
  <si>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</si>
  <si>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</si>
  <si>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</si>
  <si>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</si>
  <si>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</si>
  <si>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</si>
  <si>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</si>
  <si>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</si>
  <si>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</si>
  <si>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</si>
  <si>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</si>
  <si>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</si>
  <si>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</si>
  <si>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</si>
  <si>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</si>
  <si>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</si>
  <si>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</si>
  <si>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</si>
  <si>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</si>
  <si>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</si>
  <si>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</si>
  <si>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</si>
  <si>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</si>
  <si>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</si>
  <si>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</si>
  <si>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</si>
  <si>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</si>
  <si>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</si>
  <si>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</si>
  <si>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</si>
  <si>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</si>
  <si>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</si>
  <si>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</si>
  <si>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</si>
  <si>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</si>
  <si>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</si>
  <si>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</si>
  <si>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</si>
  <si>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</si>
  <si>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</si>
  <si>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</si>
  <si>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</si>
  <si>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</si>
  <si>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</si>
  <si>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</si>
  <si>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</si>
  <si>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</si>
  <si>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</si>
  <si>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</si>
  <si>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</si>
  <si>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</si>
  <si>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</si>
  <si>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</si>
  <si>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</si>
  <si>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</si>
  <si>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</si>
  <si>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</si>
  <si>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</si>
  <si>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</si>
  <si>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</si>
  <si>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</si>
  <si>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</si>
  <si>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</si>
  <si>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</si>
  <si>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</si>
  <si>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</si>
  <si>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</si>
  <si>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</si>
  <si>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</si>
  <si>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</si>
  <si>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</si>
  <si>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</si>
  <si>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</si>
  <si>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</si>
  <si>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</si>
  <si>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</si>
  <si>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</si>
  <si>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</si>
  <si>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</si>
  <si>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</si>
  <si>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</si>
  <si>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</si>
  <si>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</si>
  <si>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</si>
  <si>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</si>
  <si>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</si>
  <si>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</si>
  <si>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</si>
  <si>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</si>
  <si>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</si>
  <si>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</si>
  <si>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</si>
  <si>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</si>
  <si>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</si>
  <si>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</si>
  <si>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</si>
  <si>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</si>
  <si>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</si>
  <si>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</si>
  <si>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</si>
  <si>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</si>
  <si>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</si>
  <si>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</si>
  <si>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</si>
  <si>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</si>
  <si>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</si>
  <si>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</si>
  <si>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</si>
  <si>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</si>
  <si>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</si>
  <si>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</si>
  <si>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</si>
  <si>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</si>
  <si>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</si>
  <si>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</si>
  <si>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</si>
  <si>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</si>
  <si>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</si>
  <si>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</si>
  <si>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</si>
  <si>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</si>
  <si>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</si>
  <si>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</si>
  <si>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</si>
  <si>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</si>
  <si>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</si>
  <si>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</si>
  <si>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</si>
  <si>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</si>
  <si>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</si>
  <si>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</si>
  <si>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</si>
  <si>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</si>
  <si>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</si>
  <si>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</si>
  <si>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</si>
  <si>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</si>
  <si>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</si>
  <si>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</si>
  <si>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</si>
  <si>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</si>
  <si>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</si>
  <si>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</si>
  <si>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</si>
  <si>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</si>
  <si>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</si>
  <si>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</si>
  <si>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</si>
  <si>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</si>
  <si>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</si>
  <si>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</si>
  <si>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</si>
  <si>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</si>
  <si>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</si>
  <si>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</si>
  <si>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</si>
  <si>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</si>
  <si>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</si>
  <si>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</si>
  <si>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</si>
  <si>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</si>
  <si>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</si>
  <si>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</si>
  <si>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</si>
  <si>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</si>
  <si>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</si>
  <si>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</si>
  <si>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</si>
  <si>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</si>
  <si>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</si>
  <si>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</si>
  <si>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</si>
  <si>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</si>
  <si>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</si>
  <si>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</si>
  <si>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</si>
  <si>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</si>
  <si>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</si>
  <si>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</si>
  <si>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</si>
  <si>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</si>
  <si>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</si>
  <si>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</si>
  <si>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</si>
  <si>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</si>
  <si>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</si>
  <si>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</si>
  <si>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</si>
  <si>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</si>
  <si>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</si>
  <si>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</si>
  <si>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</si>
  <si>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</si>
  <si>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</si>
  <si>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</si>
  <si>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</si>
  <si>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</si>
  <si>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</si>
  <si>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</si>
  <si>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</si>
  <si>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</si>
  <si>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</si>
  <si>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</si>
  <si>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</si>
  <si>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</si>
  <si>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</si>
  <si>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</si>
  <si>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</si>
  <si>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</si>
  <si>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</si>
  <si>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</si>
  <si>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</si>
  <si>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</si>
  <si>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</si>
  <si>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</si>
  <si>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</si>
  <si>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</si>
  <si>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</si>
  <si>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</si>
  <si>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</si>
  <si>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</si>
  <si>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</si>
  <si>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</si>
  <si>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</si>
  <si>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</si>
  <si>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</si>
  <si>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</si>
  <si>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</si>
  <si>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</si>
  <si>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</si>
  <si>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</si>
  <si>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</si>
  <si>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</si>
  <si>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</si>
  <si>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</si>
  <si>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</si>
  <si>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</si>
  <si>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</si>
  <si>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</si>
  <si>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</si>
  <si>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</si>
  <si>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</si>
  <si>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</si>
  <si>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</si>
  <si>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</si>
  <si>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</si>
  <si>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</si>
  <si>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</si>
  <si>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</si>
  <si>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</si>
  <si>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</si>
  <si>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</si>
  <si>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</si>
  <si>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</si>
  <si>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</si>
  <si>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</si>
  <si>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</si>
  <si>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</si>
  <si>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</si>
  <si>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</si>
  <si>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</si>
  <si>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</si>
  <si>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</si>
  <si>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</si>
  <si>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</si>
  <si>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</si>
  <si>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</si>
  <si>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</si>
  <si>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</si>
  <si>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</si>
  <si>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</si>
  <si>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</si>
  <si>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</si>
  <si>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</si>
  <si>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</si>
  <si>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</si>
  <si>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</si>
  <si>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</si>
  <si>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</si>
  <si>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</si>
  <si>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</si>
  <si>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</si>
  <si>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</si>
  <si>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</si>
  <si>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</si>
  <si>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</si>
  <si>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</si>
  <si>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</si>
  <si>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</si>
  <si>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</si>
  <si>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</si>
  <si>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</si>
  <si>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</si>
  <si>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</si>
  <si>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</si>
  <si>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</si>
  <si>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</si>
  <si>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</si>
  <si>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</si>
  <si>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</si>
  <si>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</si>
  <si>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</si>
  <si>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</si>
  <si>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</si>
  <si>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</si>
  <si>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</si>
  <si>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</si>
  <si>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</si>
  <si>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</si>
  <si>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</si>
  <si>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</si>
  <si>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</si>
  <si>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</si>
  <si>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</si>
  <si>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</si>
  <si>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</si>
  <si>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</si>
  <si>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</si>
  <si>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</si>
  <si>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</si>
  <si>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</si>
  <si>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</si>
  <si>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</si>
  <si>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</si>
  <si>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</si>
  <si>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</si>
  <si>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</si>
  <si>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</si>
  <si>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</si>
  <si>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</si>
  <si>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</si>
  <si>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</si>
  <si>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</si>
  <si>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</si>
  <si>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</si>
  <si>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</si>
  <si>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</si>
  <si>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</si>
  <si>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</si>
  <si>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</si>
  <si>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</si>
  <si>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</si>
  <si>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</si>
  <si>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</si>
  <si>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</si>
  <si>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</si>
  <si>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</si>
  <si>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</si>
  <si>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</si>
  <si>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</si>
  <si>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</si>
  <si>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</si>
  <si>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</si>
  <si>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</si>
  <si>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</si>
  <si>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</si>
  <si>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</si>
  <si>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</si>
  <si>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</si>
  <si>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</si>
  <si>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</si>
  <si>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</si>
  <si>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</si>
  <si>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</si>
  <si>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</si>
  <si>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</si>
  <si>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</si>
  <si>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</si>
  <si>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</si>
  <si>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</si>
  <si>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</si>
  <si>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</si>
  <si>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</si>
  <si>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</si>
  <si>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</si>
  <si>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</si>
  <si>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</si>
  <si>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</si>
  <si>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</si>
  <si>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</si>
  <si>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</si>
  <si>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</si>
  <si>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</si>
  <si>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</si>
  <si>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</si>
  <si>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</si>
  <si>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</si>
  <si>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</si>
  <si>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</si>
  <si>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</si>
  <si>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</si>
  <si>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</si>
  <si>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</si>
  <si>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</si>
  <si>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</si>
  <si>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</si>
  <si>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</si>
  <si>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</si>
  <si>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</si>
  <si>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</si>
  <si>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</si>
  <si>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</si>
  <si>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</si>
  <si>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</si>
  <si>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</si>
  <si>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</si>
  <si>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</si>
  <si>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</si>
  <si>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</si>
  <si>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</si>
  <si>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</si>
  <si>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</si>
  <si>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</si>
  <si>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</si>
  <si>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</si>
  <si>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</si>
  <si>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</si>
  <si>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</si>
  <si>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</si>
  <si>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</si>
  <si>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</si>
  <si>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</si>
  <si>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</si>
  <si>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</si>
  <si>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</si>
  <si>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</si>
  <si>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</si>
  <si>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</si>
  <si>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</si>
  <si>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</si>
  <si>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</si>
  <si>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</si>
  <si>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</si>
  <si>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</si>
  <si>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</si>
  <si>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</si>
  <si>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</si>
  <si>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</si>
  <si>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</si>
  <si>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</si>
  <si>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</si>
  <si>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</si>
  <si>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</si>
  <si>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</si>
  <si>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</si>
  <si>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</si>
  <si>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</si>
  <si>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</si>
  <si>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</si>
  <si>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</si>
  <si>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</si>
  <si>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</si>
  <si>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</si>
  <si>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</si>
  <si>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</si>
  <si>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</si>
  <si>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</si>
  <si>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</si>
  <si>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</si>
  <si>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</si>
  <si>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</si>
  <si>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</si>
  <si>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</si>
  <si>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</si>
  <si>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</si>
  <si>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</si>
  <si>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</si>
  <si>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</si>
  <si>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</si>
  <si>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</si>
  <si>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</si>
  <si>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</si>
  <si>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</si>
  <si>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</si>
  <si>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</si>
  <si>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</si>
  <si>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</si>
  <si>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</si>
  <si>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</si>
  <si>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</si>
  <si>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</si>
  <si>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</si>
  <si>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</si>
  <si>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</si>
  <si>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</si>
  <si>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</si>
  <si>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</si>
  <si>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</si>
  <si>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</si>
  <si>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</si>
  <si>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</si>
  <si>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</si>
  <si>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</si>
  <si>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</si>
  <si>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</si>
  <si>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</si>
  <si>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</si>
  <si>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</si>
  <si>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</si>
  <si>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</si>
  <si>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</si>
  <si>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</si>
  <si>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</si>
  <si>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</si>
  <si>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</si>
  <si>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</si>
  <si>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</si>
  <si>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</si>
  <si>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</si>
  <si>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</si>
  <si>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</si>
  <si>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</si>
  <si>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</si>
  <si>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</si>
  <si>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</si>
  <si>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</si>
  <si>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</si>
  <si>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</si>
  <si>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</si>
  <si>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</si>
  <si>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</si>
  <si>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</si>
  <si>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</si>
  <si>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</si>
  <si>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</si>
  <si>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</si>
  <si>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</si>
  <si>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</si>
  <si>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</si>
  <si>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</si>
  <si>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</si>
  <si>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</si>
  <si>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</si>
  <si>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</si>
  <si>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</si>
  <si>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</si>
  <si>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</si>
  <si>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</si>
  <si>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</si>
  <si>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</si>
  <si>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</si>
  <si>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</si>
  <si>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</si>
  <si>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</si>
  <si>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</si>
  <si>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</si>
  <si>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</si>
  <si>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</si>
  <si>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</si>
  <si>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</si>
  <si>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</si>
  <si>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</si>
  <si>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</si>
  <si>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</si>
  <si>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</si>
  <si>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</si>
  <si>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</si>
  <si>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</si>
  <si>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</si>
  <si>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</si>
  <si>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</si>
  <si>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</si>
  <si>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</si>
  <si>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</si>
  <si>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</si>
  <si>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</si>
  <si>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</si>
  <si>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</si>
  <si>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</si>
  <si>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</si>
  <si>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</si>
  <si>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</si>
  <si>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</si>
  <si>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</si>
  <si>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</si>
  <si>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</si>
  <si>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</si>
  <si>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</si>
  <si>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</si>
  <si>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</si>
  <si>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</si>
  <si>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</si>
  <si>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</si>
  <si>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</si>
  <si>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</si>
  <si>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</si>
  <si>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</si>
  <si>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</si>
  <si>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</si>
  <si>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</si>
  <si>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</si>
  <si>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</si>
  <si>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</si>
  <si>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</si>
  <si>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</si>
  <si>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</si>
  <si>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</si>
  <si>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</si>
  <si>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</si>
  <si>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</si>
  <si>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</si>
  <si>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</si>
  <si>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</si>
  <si>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</si>
  <si>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</si>
  <si>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</si>
  <si>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</si>
  <si>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</si>
  <si>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</si>
  <si>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</si>
  <si>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</si>
  <si>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</si>
  <si>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</si>
  <si>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</si>
  <si>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</si>
  <si>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</si>
  <si>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</si>
  <si>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</si>
  <si>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</si>
  <si>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</si>
  <si>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</si>
  <si>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</si>
  <si>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</si>
  <si>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</si>
  <si>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</si>
  <si>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</si>
  <si>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</si>
  <si>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</si>
  <si>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</si>
  <si>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</si>
  <si>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</si>
  <si>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</si>
  <si>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</si>
  <si>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</si>
  <si>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</si>
  <si>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</si>
  <si>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</si>
  <si>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</si>
  <si>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</si>
  <si>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</si>
  <si>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</si>
  <si>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</si>
  <si>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</si>
  <si>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</si>
  <si>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</si>
  <si>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</si>
  <si>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</si>
  <si>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</si>
  <si>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</si>
  <si>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</si>
  <si>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</si>
  <si>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</si>
  <si>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</si>
  <si>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</si>
  <si>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</si>
  <si>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</si>
  <si>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</si>
  <si>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</si>
  <si>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</si>
  <si>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</si>
  <si>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</si>
  <si>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</si>
  <si>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</si>
  <si>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</si>
  <si>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</si>
  <si>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</si>
  <si>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</si>
  <si>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</si>
  <si>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</si>
  <si>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</si>
  <si>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</si>
  <si>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</si>
  <si>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</si>
  <si>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</si>
  <si>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</si>
  <si>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</si>
  <si>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</si>
  <si>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</si>
  <si>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</si>
  <si>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</si>
  <si>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</si>
  <si>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</si>
  <si>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</si>
  <si>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</si>
  <si>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</si>
  <si>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</si>
  <si>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</si>
  <si>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</si>
  <si>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</si>
  <si>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</si>
  <si>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</si>
  <si>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</si>
  <si>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</si>
  <si>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</si>
  <si>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</si>
  <si>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</si>
  <si>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</si>
  <si>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</si>
  <si>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</si>
  <si>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</si>
  <si>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</si>
  <si>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</si>
  <si>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</si>
  <si>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</si>
  <si>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</si>
  <si>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</si>
  <si>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</si>
  <si>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</si>
  <si>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</si>
  <si>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</si>
  <si>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</si>
  <si>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</si>
  <si>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</si>
  <si>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</si>
  <si>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</si>
  <si>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</si>
  <si>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</si>
  <si>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</si>
  <si>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</si>
  <si>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</si>
  <si>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</si>
  <si>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</si>
  <si>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</si>
  <si>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</si>
  <si>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</si>
  <si>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</si>
  <si>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</si>
  <si>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</si>
  <si>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</si>
  <si>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</si>
  <si>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</si>
  <si>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</si>
  <si>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</si>
  <si>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</si>
  <si>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</si>
  <si>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</si>
  <si>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</si>
  <si>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</si>
  <si>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</si>
  <si>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</si>
  <si>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</si>
  <si>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</si>
  <si>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</si>
  <si>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</si>
  <si>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</si>
  <si>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</si>
  <si>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</si>
  <si>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</si>
  <si>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</si>
  <si>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</si>
  <si>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</si>
  <si>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</si>
  <si>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</si>
  <si>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</si>
  <si>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</si>
  <si>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</si>
  <si>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</si>
  <si>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</si>
  <si>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</si>
  <si>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</si>
  <si>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</si>
  <si>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</si>
  <si>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</si>
  <si>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</si>
  <si>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</si>
  <si>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</si>
  <si>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</si>
  <si>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</si>
  <si>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</si>
  <si>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</si>
  <si>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</si>
  <si>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</si>
  <si>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</si>
  <si>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</si>
  <si>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</si>
  <si>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</si>
  <si>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</si>
  <si>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</si>
  <si>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</si>
  <si>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</si>
  <si>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</si>
  <si>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</si>
  <si>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</si>
  <si>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</si>
  <si>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</si>
  <si>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</si>
  <si>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</si>
  <si>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</si>
  <si>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</si>
  <si>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</si>
  <si>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</si>
  <si>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</si>
  <si>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</si>
  <si>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</si>
  <si>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</si>
  <si>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</si>
  <si>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</si>
  <si>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</si>
  <si>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</si>
  <si>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</si>
  <si>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</si>
  <si>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</si>
  <si>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</si>
  <si>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</si>
  <si>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</si>
  <si>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</si>
  <si>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</si>
  <si>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</si>
  <si>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</si>
  <si>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</si>
  <si>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</si>
  <si>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</si>
  <si>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</si>
  <si>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</si>
  <si>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</si>
  <si>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</si>
  <si>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</si>
  <si>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</si>
  <si>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</si>
  <si>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</si>
  <si>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</si>
  <si>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</si>
  <si>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</si>
  <si>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</si>
  <si>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</si>
  <si>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</si>
  <si>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</si>
  <si>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</si>
  <si>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</si>
  <si>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</si>
  <si>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</si>
  <si>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</si>
  <si>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</si>
  <si>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</si>
  <si>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</si>
  <si>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</si>
  <si>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</si>
  <si>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</si>
  <si>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</si>
  <si>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</si>
  <si>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</si>
  <si>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</si>
  <si>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</si>
  <si>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</si>
  <si>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</si>
  <si>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</si>
  <si>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</si>
  <si>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</si>
  <si>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</si>
  <si>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</si>
  <si>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</si>
  <si>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</si>
  <si>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</si>
  <si>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</si>
  <si>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</si>
  <si>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</si>
  <si>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</si>
  <si>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</si>
  <si>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</si>
  <si>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</si>
  <si>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</si>
  <si>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</si>
  <si>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</si>
  <si>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</si>
  <si>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</si>
  <si>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</si>
  <si>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</si>
  <si>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</si>
  <si>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</si>
  <si>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</si>
  <si>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</si>
  <si>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</si>
  <si>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</si>
  <si>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</si>
  <si>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</si>
  <si>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</si>
  <si>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</si>
  <si>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</si>
  <si>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</si>
  <si>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</si>
  <si>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</si>
  <si>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</si>
  <si>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</si>
  <si>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</si>
  <si>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</si>
  <si>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</si>
  <si>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</si>
  <si>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</si>
  <si>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</si>
  <si>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</si>
  <si>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</si>
  <si>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</si>
  <si>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</si>
  <si>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</si>
  <si>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</si>
  <si>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</si>
  <si>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</si>
  <si>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</si>
  <si>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</si>
  <si>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</si>
  <si>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</si>
  <si>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</si>
  <si>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</si>
  <si>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</si>
  <si>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</si>
  <si>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</si>
  <si>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</si>
  <si>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</si>
  <si>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</si>
  <si>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</si>
  <si>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</si>
  <si>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</si>
  <si>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</si>
  <si>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</si>
  <si>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</si>
  <si>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</si>
  <si>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</si>
  <si>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</si>
  <si>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</si>
  <si>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</si>
  <si>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</si>
  <si>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</si>
  <si>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</si>
  <si>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</si>
  <si>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</si>
  <si>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</si>
  <si>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</si>
  <si>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</si>
  <si>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</si>
  <si>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</si>
  <si>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</si>
  <si>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</si>
  <si>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</si>
  <si>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</si>
  <si>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</si>
  <si>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</si>
  <si>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</si>
  <si>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</si>
  <si>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</si>
  <si>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</si>
  <si>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</si>
  <si>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</si>
  <si>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</si>
  <si>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</si>
  <si>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</si>
  <si>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</si>
  <si>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</si>
  <si>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</si>
  <si>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</si>
  <si>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</si>
  <si>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</si>
  <si>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</si>
  <si>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</si>
  <si>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</si>
  <si>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</si>
  <si>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</si>
  <si>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</si>
  <si>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</si>
  <si>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</si>
  <si>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</si>
  <si>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</si>
  <si>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</si>
  <si>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</si>
  <si>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</si>
  <si>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</si>
  <si>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</si>
  <si>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</si>
  <si>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</si>
  <si>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</si>
  <si>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</si>
  <si>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</si>
  <si>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</si>
  <si>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</si>
  <si>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</si>
  <si>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</si>
  <si>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</si>
  <si>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</si>
  <si>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</si>
  <si>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</si>
  <si>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</si>
  <si>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</si>
  <si>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</si>
  <si>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</si>
  <si>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</si>
  <si>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</si>
  <si>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</si>
  <si>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</si>
  <si>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</si>
  <si>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</si>
  <si>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</si>
  <si>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</si>
  <si>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</si>
  <si>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</si>
  <si>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</si>
  <si>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</si>
  <si>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</si>
  <si>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</si>
  <si>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</si>
  <si>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</si>
  <si>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</si>
  <si>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</si>
  <si>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</si>
  <si>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</si>
  <si>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</si>
  <si>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</si>
  <si>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</si>
  <si>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</si>
  <si>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</si>
  <si>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</si>
  <si>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</si>
  <si>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</si>
  <si>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</si>
  <si>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</si>
  <si>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</si>
  <si>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</si>
  <si>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</si>
  <si>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</si>
  <si>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</si>
  <si>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</si>
  <si>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</si>
  <si>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</si>
  <si>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</si>
  <si>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</si>
  <si>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</si>
  <si>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</si>
  <si>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</si>
  <si>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</si>
  <si>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</si>
  <si>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</si>
  <si>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</si>
  <si>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</si>
  <si>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</si>
  <si>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</si>
  <si>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</si>
  <si>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</si>
  <si>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</si>
  <si>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</si>
  <si>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</si>
  <si>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</si>
  <si>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</si>
  <si>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</si>
  <si>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</si>
  <si>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</si>
  <si>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</si>
  <si>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</si>
  <si>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</si>
  <si>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</si>
  <si>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</si>
  <si>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</si>
  <si>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</si>
  <si>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</si>
  <si>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</si>
  <si>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</si>
  <si>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</si>
  <si>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</si>
  <si>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</si>
  <si>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</si>
  <si>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</si>
  <si>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</si>
  <si>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</si>
  <si>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</si>
  <si>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</si>
  <si>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</si>
  <si>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</si>
  <si>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</si>
  <si>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</si>
  <si>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</si>
  <si>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</si>
  <si>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</si>
  <si>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</si>
  <si>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</si>
  <si>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</si>
  <si>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</si>
  <si>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</si>
  <si>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</si>
  <si>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</si>
  <si>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</si>
  <si>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</si>
  <si>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</si>
  <si>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</si>
  <si>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</si>
  <si>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</si>
  <si>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</si>
  <si>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</si>
  <si>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</si>
  <si>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</si>
  <si>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</si>
  <si>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</si>
  <si>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</si>
  <si>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</si>
  <si>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</si>
  <si>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</si>
  <si>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</si>
  <si>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</si>
  <si>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</si>
  <si>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</si>
  <si>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</si>
  <si>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</si>
  <si>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</si>
  <si>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</si>
  <si>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</si>
  <si>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</si>
  <si>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</si>
  <si>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</si>
  <si>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</si>
  <si>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</si>
  <si>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</si>
  <si>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</si>
  <si>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</si>
  <si>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</si>
  <si>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</si>
  <si>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</si>
  <si>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</si>
  <si>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</si>
  <si>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</si>
  <si>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</si>
  <si>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</si>
  <si>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</si>
  <si>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</si>
  <si>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</si>
  <si>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</si>
  <si>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</si>
  <si>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</si>
  <si>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</si>
  <si>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</si>
  <si>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</si>
  <si>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</si>
  <si>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</si>
  <si>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</si>
  <si>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</si>
  <si>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</si>
  <si>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</si>
  <si>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</si>
  <si>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</si>
  <si>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</si>
  <si>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</si>
  <si>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</si>
  <si>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</si>
  <si>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</si>
  <si>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</si>
  <si>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</si>
  <si>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</si>
  <si>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</si>
  <si>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</si>
  <si>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</si>
  <si>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</si>
  <si>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</si>
  <si>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</si>
  <si>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</si>
  <si>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</si>
  <si>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</si>
  <si>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</si>
  <si>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</si>
  <si>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</si>
  <si>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</si>
  <si>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</si>
  <si>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</si>
  <si>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</si>
  <si>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</si>
  <si>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</si>
  <si>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</si>
  <si>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</si>
  <si>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</si>
  <si>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</si>
  <si>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</si>
  <si>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</si>
  <si>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</si>
  <si>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</si>
  <si>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</si>
  <si>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</si>
  <si>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</si>
  <si>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</si>
  <si>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</si>
  <si>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</si>
  <si>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</si>
  <si>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</si>
  <si>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</si>
  <si>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</si>
  <si>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</si>
  <si>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</si>
  <si>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</si>
  <si>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</si>
  <si>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</si>
  <si>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</si>
  <si>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</si>
  <si>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</si>
  <si>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</si>
  <si>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</si>
  <si>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</si>
  <si>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</si>
  <si>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</si>
  <si>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</si>
  <si>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</si>
  <si>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</si>
  <si>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</si>
  <si>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</si>
  <si>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</si>
  <si>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</si>
  <si>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</si>
  <si>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</si>
  <si>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</si>
  <si>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</si>
  <si>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</si>
  <si>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</si>
  <si>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</si>
  <si>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</si>
  <si>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</si>
  <si>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</si>
  <si>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</si>
  <si>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</si>
  <si>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</si>
  <si>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</si>
  <si>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</si>
  <si>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</si>
  <si>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</si>
  <si>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</si>
  <si>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</si>
  <si>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</si>
  <si>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</si>
  <si>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</si>
  <si>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</si>
  <si>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</si>
  <si>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</si>
  <si>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</si>
  <si>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</si>
  <si>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</si>
  <si>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</si>
  <si>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</si>
  <si>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</si>
  <si>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</si>
  <si>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</si>
  <si>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</si>
  <si>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</si>
  <si>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</si>
  <si>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</si>
  <si>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</si>
  <si>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</si>
  <si>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</si>
  <si>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</si>
  <si>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</si>
  <si>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</si>
  <si>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</si>
  <si>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</si>
  <si>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</si>
  <si>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</si>
  <si>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</si>
  <si>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</si>
  <si>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</si>
  <si>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</si>
  <si>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</si>
  <si>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</si>
  <si>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</si>
  <si>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</si>
  <si>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</si>
  <si>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</si>
  <si>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</si>
  <si>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</si>
  <si>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</si>
  <si>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</si>
  <si>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</si>
  <si>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</si>
  <si>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</si>
  <si>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</si>
  <si>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</si>
  <si>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</si>
  <si>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</si>
  <si>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</si>
  <si>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</si>
  <si>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</si>
  <si>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</si>
  <si>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</si>
  <si>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</si>
  <si>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</si>
  <si>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</si>
  <si>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</si>
  <si>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</si>
  <si>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</si>
  <si>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</si>
  <si>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</si>
  <si>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</si>
  <si>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</si>
  <si>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</si>
  <si>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</si>
  <si>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</si>
  <si>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</si>
  <si>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</si>
  <si>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</si>
  <si>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</si>
  <si>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</si>
  <si>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</si>
  <si>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</si>
  <si>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</si>
  <si>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</si>
  <si>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</si>
  <si>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</si>
  <si>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</si>
  <si>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</si>
  <si>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</si>
  <si>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</si>
  <si>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</si>
  <si>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</si>
  <si>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</si>
  <si>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</si>
  <si>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</si>
  <si>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</si>
  <si>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</si>
  <si>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</si>
  <si>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</si>
  <si>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</si>
  <si>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</si>
  <si>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</si>
  <si>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</si>
  <si>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</si>
  <si>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</si>
  <si>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</si>
  <si>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</si>
  <si>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</si>
  <si>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</si>
  <si>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</si>
  <si>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</si>
  <si>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</si>
  <si>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</si>
  <si>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</si>
  <si>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</si>
  <si>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</si>
  <si>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</si>
  <si>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</si>
  <si>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</si>
  <si>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</si>
  <si>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</si>
  <si>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</si>
  <si>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</si>
  <si>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</si>
  <si>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</si>
  <si>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</si>
  <si>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</si>
  <si>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</si>
  <si>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</si>
  <si>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</si>
  <si>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</si>
  <si>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</si>
  <si>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</si>
  <si>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</si>
  <si>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</si>
  <si>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</si>
  <si>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</si>
  <si>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</si>
  <si>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</si>
  <si>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</si>
  <si>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</si>
  <si>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</si>
  <si>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</si>
  <si>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</si>
  <si>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</si>
  <si>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</si>
  <si>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</si>
  <si>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</si>
  <si>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</si>
  <si>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</si>
  <si>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</si>
  <si>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</si>
  <si>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</si>
  <si>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</si>
  <si>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</si>
  <si>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</si>
  <si>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</si>
  <si>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</si>
  <si>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</si>
  <si>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</si>
  <si>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</si>
  <si>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</si>
  <si>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</si>
  <si>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</si>
  <si>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</si>
  <si>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</si>
  <si>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</si>
  <si>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</si>
  <si>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</si>
  <si>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</si>
  <si>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</si>
  <si>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</si>
  <si>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</si>
  <si>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</si>
  <si>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</si>
  <si>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</si>
  <si>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</si>
  <si>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</si>
  <si>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</si>
  <si>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</si>
  <si>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</si>
  <si>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</si>
  <si>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</si>
  <si>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</si>
  <si>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</si>
  <si>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</si>
  <si>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</si>
  <si>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</si>
  <si>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</si>
  <si>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</si>
  <si>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</si>
  <si>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</si>
  <si>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</si>
  <si>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</si>
  <si>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</si>
  <si>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</si>
  <si>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</si>
  <si>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</si>
  <si>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</si>
  <si>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</si>
  <si>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</si>
  <si>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</si>
  <si>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</si>
  <si>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</si>
  <si>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</si>
  <si>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</si>
  <si>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</si>
  <si>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</si>
  <si>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</si>
  <si>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</si>
  <si>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</si>
  <si>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</si>
  <si>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</si>
  <si>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</si>
  <si>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</si>
  <si>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</si>
  <si>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</si>
  <si>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</si>
  <si>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</si>
  <si>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</si>
  <si>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</si>
  <si>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</si>
  <si>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</si>
  <si>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</si>
  <si>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</si>
  <si>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</si>
  <si>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</si>
  <si>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</si>
  <si>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</si>
  <si>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</si>
  <si>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</si>
  <si>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</si>
  <si>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</si>
  <si>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</si>
  <si>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</si>
  <si>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</si>
  <si>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</si>
  <si>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</si>
  <si>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</si>
  <si>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</si>
  <si>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</si>
  <si>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</si>
  <si>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</si>
  <si>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</si>
  <si>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</si>
  <si>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</si>
  <si>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</si>
  <si>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</si>
  <si>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</si>
  <si>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</si>
  <si>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</si>
  <si>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</si>
  <si>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</si>
  <si>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</si>
  <si>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</si>
  <si>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</si>
  <si>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</si>
  <si>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</si>
  <si>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</si>
  <si>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</si>
  <si>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</si>
  <si>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</si>
  <si>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</si>
  <si>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</si>
  <si>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</si>
  <si>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</si>
  <si>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</si>
  <si>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</si>
  <si>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</si>
  <si>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</si>
  <si>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</si>
  <si>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</si>
  <si>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</si>
  <si>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</si>
  <si>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</si>
  <si>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</si>
  <si>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</si>
  <si>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</si>
  <si>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</si>
  <si>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</si>
  <si>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</si>
  <si>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</si>
  <si>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</si>
  <si>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</si>
  <si>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</si>
  <si>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</si>
  <si>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</si>
  <si>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</si>
  <si>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</si>
  <si>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</si>
  <si>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</si>
  <si>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</si>
  <si>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</si>
  <si>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</si>
  <si>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</si>
  <si>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</si>
  <si>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</si>
  <si>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</si>
  <si>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</si>
  <si>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</si>
  <si>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</si>
  <si>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</si>
  <si>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</si>
  <si>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</si>
  <si>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</si>
  <si>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</si>
  <si>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</si>
  <si>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</si>
  <si>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</si>
  <si>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</si>
  <si>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</si>
  <si>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</si>
  <si>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</si>
  <si>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</si>
  <si>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</si>
  <si>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</si>
  <si>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</si>
  <si>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</si>
  <si>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</si>
  <si>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</si>
  <si>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</si>
  <si>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</si>
  <si>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</si>
  <si>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</si>
  <si>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</si>
  <si>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</si>
  <si>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</si>
  <si>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</si>
  <si>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</si>
  <si>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</si>
  <si>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</si>
  <si>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</si>
  <si>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</si>
  <si>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</si>
  <si>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</si>
  <si>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</si>
  <si>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</si>
  <si>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</si>
  <si>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</si>
  <si>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</si>
  <si>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</si>
  <si>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</si>
  <si>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</si>
  <si>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</si>
  <si>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</si>
  <si>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</si>
  <si>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</si>
  <si>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</si>
  <si>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</si>
  <si>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</si>
  <si>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</si>
  <si>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</si>
  <si>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</si>
  <si>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</si>
  <si>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</si>
  <si>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</si>
  <si>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</si>
  <si>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</si>
  <si>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</si>
  <si>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</si>
  <si>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</si>
  <si>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</si>
  <si>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</si>
  <si>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</si>
  <si>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</si>
  <si>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</si>
  <si>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</si>
  <si>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</si>
  <si>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</si>
  <si>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</si>
  <si>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</si>
  <si>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</si>
  <si>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</si>
  <si>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</si>
  <si>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</si>
  <si>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</si>
  <si>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</si>
  <si>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</si>
  <si>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</si>
  <si>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</si>
  <si>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</si>
  <si>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</si>
  <si>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</si>
  <si>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</si>
  <si>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</si>
  <si>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</si>
  <si>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</si>
  <si>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</si>
  <si>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</si>
  <si>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</si>
  <si>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</si>
  <si>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</si>
  <si>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</si>
  <si>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</si>
  <si>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</si>
  <si>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</si>
  <si>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</si>
  <si>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</si>
  <si>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</si>
  <si>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</si>
  <si>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</si>
  <si>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</si>
  <si>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</si>
  <si>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</si>
  <si>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</si>
  <si>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</si>
  <si>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</si>
  <si>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</si>
  <si>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</si>
  <si>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</si>
  <si>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</si>
  <si>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</si>
  <si>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</si>
  <si>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</si>
  <si>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</si>
  <si>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</si>
  <si>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</si>
  <si>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</si>
  <si>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</si>
  <si>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</si>
  <si>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</si>
  <si>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</si>
  <si>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</si>
  <si>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</si>
  <si>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</si>
  <si>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</si>
  <si>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</si>
  <si>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</si>
  <si>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</si>
  <si>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</si>
  <si>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</si>
  <si>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</si>
  <si>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</si>
  <si>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</si>
  <si>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</si>
  <si>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</si>
  <si>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</si>
  <si>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</si>
  <si>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</si>
  <si>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</si>
  <si>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</si>
  <si>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</si>
  <si>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</si>
  <si>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</si>
  <si>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</si>
  <si>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</si>
  <si>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</si>
  <si>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</si>
  <si>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</si>
  <si>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</si>
  <si>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</si>
  <si>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</si>
  <si>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</si>
  <si>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</si>
  <si>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</si>
  <si>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</si>
  <si>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</si>
  <si>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</si>
  <si>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</si>
  <si>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</si>
  <si>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</si>
  <si>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</si>
  <si>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</si>
  <si>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</si>
  <si>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</si>
  <si>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</si>
  <si>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</si>
  <si>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</si>
  <si>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</si>
  <si>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</si>
  <si>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</si>
  <si>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</si>
  <si>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</si>
  <si>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</si>
  <si>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</si>
  <si>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</si>
  <si>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</si>
  <si>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</si>
  <si>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</si>
  <si>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</si>
  <si>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</si>
  <si>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</si>
  <si>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</si>
  <si>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</si>
  <si>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</si>
  <si>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</si>
  <si>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</si>
  <si>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</si>
  <si>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</si>
  <si>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</si>
  <si>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</si>
  <si>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</si>
  <si>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</si>
  <si>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</si>
  <si>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</si>
  <si>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</si>
  <si>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</si>
  <si>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</si>
  <si>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</si>
  <si>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</si>
  <si>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</si>
  <si>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</si>
  <si>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</si>
  <si>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</si>
  <si>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</si>
  <si>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</si>
  <si>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</si>
  <si>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</si>
  <si>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</si>
  <si>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</si>
  <si>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</si>
  <si>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</si>
  <si>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</si>
  <si>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</si>
  <si>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</si>
  <si>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</si>
  <si>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</si>
  <si>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</si>
  <si>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</si>
  <si>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</si>
  <si>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</si>
  <si>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</si>
  <si>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</si>
  <si>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</si>
  <si>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</si>
  <si>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</si>
  <si>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</si>
  <si>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</si>
  <si>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</si>
  <si>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</si>
  <si>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</si>
  <si>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</si>
  <si>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</si>
  <si>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</si>
  <si>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</si>
  <si>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</si>
  <si>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</si>
  <si>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</si>
  <si>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</si>
  <si>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</si>
  <si>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</si>
  <si>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</si>
  <si>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</si>
  <si>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</si>
  <si>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</si>
  <si>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</si>
  <si>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</si>
  <si>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</si>
  <si>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</si>
  <si>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</si>
  <si>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</si>
  <si>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</si>
  <si>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</si>
  <si>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</si>
  <si>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</si>
  <si>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</si>
  <si>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</si>
  <si>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</si>
  <si>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</si>
  <si>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</si>
  <si>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</si>
  <si>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</si>
  <si>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</si>
  <si>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</si>
  <si>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</si>
  <si>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</si>
  <si>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</si>
  <si>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</si>
  <si>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</si>
  <si>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</si>
  <si>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</si>
  <si>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</si>
  <si>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</si>
  <si>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</si>
  <si>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</si>
  <si>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</si>
  <si>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</si>
  <si>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</si>
  <si>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</si>
  <si>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</si>
  <si>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</si>
  <si>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</si>
  <si>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</si>
  <si>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</si>
  <si>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</si>
  <si>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</si>
  <si>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</si>
  <si>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</si>
  <si>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</si>
  <si>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</si>
  <si>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</si>
  <si>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</si>
  <si>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</si>
  <si>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</si>
  <si>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</si>
  <si>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</si>
  <si>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</si>
  <si>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</si>
  <si>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</si>
  <si>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</si>
  <si>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</si>
  <si>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</si>
  <si>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</si>
  <si>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</si>
  <si>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</si>
  <si>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</si>
  <si>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</si>
  <si>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</si>
  <si>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</si>
  <si>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</si>
  <si>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</si>
  <si>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</si>
  <si>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</si>
  <si>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</si>
  <si>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</si>
  <si>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</si>
  <si>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</si>
  <si>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</si>
  <si>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</si>
  <si>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</si>
  <si>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</si>
  <si>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</si>
  <si>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</si>
  <si>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</si>
  <si>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</si>
  <si>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</si>
  <si>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</si>
  <si>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</si>
  <si>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</si>
  <si>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</si>
  <si>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</si>
  <si>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</si>
  <si>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</si>
  <si>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</si>
  <si>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</si>
  <si>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</si>
  <si>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</si>
  <si>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</si>
  <si>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</si>
  <si>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</si>
  <si>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</si>
  <si>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</si>
  <si>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</si>
  <si>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</si>
  <si>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</si>
  <si>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</si>
  <si>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</si>
  <si>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</si>
  <si>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</si>
  <si>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</si>
  <si>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</si>
  <si>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</si>
  <si>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</si>
  <si>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</si>
  <si>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</si>
  <si>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</si>
  <si>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</si>
  <si>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</si>
  <si>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</si>
  <si>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</si>
  <si>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</si>
  <si>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</si>
  <si>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</si>
  <si>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</si>
  <si>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</si>
  <si>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</si>
  <si>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</si>
  <si>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</si>
  <si>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</si>
  <si>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</si>
  <si>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</si>
  <si>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</si>
  <si>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</si>
  <si>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</si>
  <si>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</si>
  <si>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</si>
  <si>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</si>
  <si>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</si>
  <si>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</si>
  <si>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</si>
  <si>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</si>
  <si>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</si>
  <si>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</si>
  <si>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</si>
  <si>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</si>
  <si>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</si>
  <si>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</si>
  <si>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</si>
  <si>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</si>
  <si>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</si>
  <si>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</si>
  <si>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</si>
  <si>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</si>
  <si>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</si>
  <si>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</si>
  <si>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</si>
  <si>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</si>
  <si>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</si>
  <si>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</si>
  <si>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</si>
  <si>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</si>
  <si>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</si>
  <si>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</si>
  <si>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</si>
  <si>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</si>
  <si>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</si>
  <si>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</si>
  <si>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</si>
  <si>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</si>
  <si>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</si>
  <si>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</si>
  <si>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</si>
  <si>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</si>
  <si>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</si>
  <si>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</si>
  <si>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</si>
  <si>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</si>
  <si>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</si>
  <si>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</si>
  <si>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</si>
  <si>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</si>
  <si>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</si>
  <si>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</si>
  <si>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</si>
  <si>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</si>
  <si>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</si>
  <si>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</si>
  <si>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</si>
  <si>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</si>
  <si>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</si>
  <si>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</si>
  <si>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</si>
  <si>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</si>
  <si>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</si>
  <si>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</si>
  <si>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</si>
  <si>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</si>
  <si>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</si>
  <si>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</si>
  <si>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</si>
  <si>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</si>
  <si>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</si>
  <si>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</si>
  <si>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</si>
  <si>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</si>
  <si>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</si>
  <si>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</si>
  <si>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</si>
  <si>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</si>
  <si>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</si>
  <si>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</si>
  <si>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</si>
  <si>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</si>
  <si>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</si>
  <si>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</si>
  <si>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</si>
  <si>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</si>
  <si>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</si>
  <si>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</si>
  <si>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</si>
  <si>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</si>
  <si>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</si>
  <si>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</si>
  <si>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</si>
  <si>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</si>
  <si>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</si>
  <si>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</si>
  <si>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</si>
  <si>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</si>
  <si>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</si>
  <si>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</si>
  <si>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</si>
  <si>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</si>
  <si>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</si>
  <si>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</si>
  <si>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</si>
  <si>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</si>
  <si>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</si>
  <si>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</si>
  <si>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</si>
  <si>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</si>
  <si>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</si>
  <si>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</si>
  <si>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</si>
  <si>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</si>
  <si>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</si>
  <si>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</si>
  <si>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</si>
  <si>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</si>
  <si>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</si>
  <si>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</si>
  <si>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</si>
  <si>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</si>
  <si>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</si>
  <si>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</si>
  <si>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</si>
  <si>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</si>
  <si>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</si>
  <si>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</si>
  <si>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</si>
  <si>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</si>
  <si>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</si>
  <si>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</si>
  <si>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</si>
  <si>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</si>
  <si>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</si>
  <si>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</si>
  <si>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</si>
  <si>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</si>
  <si>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</si>
  <si>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</si>
  <si>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</si>
  <si>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</si>
  <si>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</si>
  <si>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</si>
  <si>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</si>
  <si>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</si>
  <si>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</si>
  <si>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</si>
  <si>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</si>
  <si>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</si>
  <si>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</si>
  <si>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</si>
  <si>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</si>
  <si>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</si>
  <si>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</si>
  <si>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</si>
  <si>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</si>
  <si>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</si>
  <si>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</si>
  <si>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</si>
  <si>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</si>
  <si>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</si>
  <si>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</si>
  <si>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</si>
  <si>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</si>
  <si>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</si>
  <si>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</si>
  <si>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</si>
  <si>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</si>
  <si>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</si>
  <si>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</si>
  <si>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</si>
  <si>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</si>
  <si>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</si>
  <si>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</si>
  <si>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</si>
  <si>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</si>
  <si>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</si>
  <si>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</si>
  <si>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</si>
  <si>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</si>
  <si>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</si>
  <si>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</si>
  <si>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</si>
  <si>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</si>
  <si>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</si>
  <si>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</si>
  <si>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</si>
  <si>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</si>
  <si>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</si>
  <si>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</si>
  <si>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</si>
  <si>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</si>
  <si>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</si>
  <si>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</si>
  <si>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</si>
  <si>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</si>
  <si>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</si>
  <si>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</si>
  <si>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</si>
  <si>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</si>
  <si>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</si>
  <si>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</si>
  <si>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</si>
  <si>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</si>
  <si>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</si>
  <si>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</si>
  <si>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</si>
  <si>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</si>
  <si>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</si>
  <si>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</si>
  <si>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</si>
  <si>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</si>
  <si>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</si>
  <si>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</si>
  <si>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</si>
  <si>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</si>
  <si>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</si>
  <si>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</si>
  <si>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</si>
  <si>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</si>
  <si>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</si>
  <si>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</si>
  <si>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</si>
  <si>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</si>
  <si>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</si>
  <si>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</si>
  <si>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</si>
  <si>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</si>
  <si>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</si>
  <si>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</si>
  <si>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</si>
  <si>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</si>
  <si>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</si>
  <si>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</si>
  <si>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</si>
  <si>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</si>
  <si>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</si>
  <si>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</si>
  <si>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</si>
  <si>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</si>
  <si>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</si>
  <si>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</si>
  <si>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</si>
  <si>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</si>
  <si>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</si>
  <si>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</si>
  <si>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</si>
  <si>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</si>
  <si>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</si>
  <si>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</si>
  <si>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</si>
  <si>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</si>
  <si>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</si>
  <si>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</si>
  <si>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</si>
  <si>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</si>
  <si>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</si>
  <si>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</si>
  <si>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</si>
  <si>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</si>
  <si>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</si>
  <si>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</si>
  <si>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</si>
  <si>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</si>
  <si>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</si>
  <si>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</si>
  <si>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</si>
  <si>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</si>
  <si>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</si>
  <si>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</si>
  <si>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</si>
  <si>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</si>
  <si>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</si>
  <si>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</si>
  <si>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</si>
  <si>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</si>
  <si>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</si>
  <si>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</si>
  <si>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</si>
  <si>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</si>
  <si>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</si>
  <si>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</si>
  <si>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</si>
  <si>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</si>
  <si>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</si>
  <si>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</si>
  <si>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</si>
  <si>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</si>
  <si>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</si>
  <si>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</si>
  <si>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</si>
  <si>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</si>
  <si>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</si>
  <si>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</si>
  <si>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</si>
  <si>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</si>
  <si>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</si>
  <si>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</si>
  <si>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</si>
  <si>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</si>
  <si>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</si>
  <si>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</si>
  <si>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</si>
  <si>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</si>
  <si>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</si>
  <si>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</si>
  <si>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</si>
  <si>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</si>
  <si>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</si>
  <si>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</si>
  <si>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</si>
  <si>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</si>
  <si>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</si>
  <si>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</si>
  <si>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</si>
  <si>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</si>
  <si>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</si>
  <si>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</si>
  <si>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</si>
  <si>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</si>
  <si>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</si>
  <si>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</si>
  <si>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</si>
  <si>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</si>
  <si>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</si>
  <si>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</si>
  <si>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</si>
  <si>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</si>
  <si>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</si>
  <si>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</si>
  <si>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</si>
  <si>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</si>
  <si>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</si>
  <si>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</si>
  <si>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</si>
  <si>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</si>
  <si>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</si>
  <si>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</si>
  <si>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</si>
  <si>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</si>
  <si>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</si>
  <si>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</si>
  <si>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</si>
  <si>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</si>
  <si>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</si>
  <si>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</si>
  <si>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</si>
  <si>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</si>
  <si>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</si>
  <si>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</si>
  <si>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</si>
  <si>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</si>
  <si>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</si>
  <si>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</si>
  <si>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</si>
  <si>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</si>
  <si>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</si>
  <si>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</si>
  <si>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</si>
  <si>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</si>
  <si>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</si>
  <si>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</si>
  <si>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</si>
  <si>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</si>
  <si>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</si>
  <si>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</si>
  <si>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</si>
  <si>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</si>
  <si>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</si>
  <si>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</si>
  <si>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</si>
  <si>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</si>
  <si>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</si>
  <si>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</si>
  <si>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</si>
  <si>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</si>
  <si>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</si>
  <si>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</si>
  <si>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</si>
  <si>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</si>
  <si>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</si>
  <si>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</si>
  <si>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</si>
  <si>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</si>
  <si>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</si>
  <si>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</si>
  <si>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</si>
  <si>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</si>
  <si>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</si>
  <si>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</si>
  <si>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</si>
  <si>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</si>
  <si>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</si>
  <si>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</si>
  <si>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</si>
  <si>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</si>
  <si>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</si>
  <si>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</si>
  <si>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</si>
  <si>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</si>
  <si>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</si>
  <si>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</si>
  <si>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</si>
  <si>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</si>
  <si>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</si>
  <si>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</si>
  <si>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</si>
  <si>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</si>
  <si>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</si>
  <si>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</si>
  <si>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</si>
  <si>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</si>
  <si>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</si>
  <si>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</si>
  <si>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</si>
  <si>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</si>
  <si>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</si>
  <si>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</si>
  <si>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</si>
  <si>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</si>
  <si>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</si>
  <si>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</si>
  <si>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</si>
  <si>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</si>
  <si>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</si>
  <si>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</si>
  <si>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</si>
  <si>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</si>
  <si>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</si>
  <si>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</si>
  <si>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</si>
  <si>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</si>
  <si>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</si>
  <si>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</si>
  <si>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</si>
  <si>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</si>
  <si>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</si>
  <si>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</si>
  <si>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</si>
  <si>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</si>
  <si>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</si>
  <si>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</si>
  <si>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</si>
  <si>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</si>
  <si>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</si>
  <si>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</si>
  <si>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</si>
  <si>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</si>
  <si>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</si>
  <si>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</si>
  <si>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</si>
  <si>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</si>
  <si>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</si>
  <si>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</si>
  <si>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</si>
  <si>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</si>
  <si>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</si>
  <si>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</si>
  <si>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</si>
  <si>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</si>
  <si>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</si>
  <si>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</si>
  <si>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</si>
  <si>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</si>
  <si>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</si>
  <si>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</si>
  <si>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</si>
  <si>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</si>
  <si>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</si>
  <si>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</si>
  <si>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</si>
  <si>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</si>
  <si>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</si>
  <si>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</si>
  <si>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</si>
  <si>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</si>
  <si>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</si>
  <si>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</si>
  <si>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</si>
  <si>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</si>
  <si>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</si>
  <si>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</si>
  <si>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</si>
  <si>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</si>
  <si>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</si>
  <si>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</si>
  <si>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</si>
  <si>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</si>
  <si>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</si>
  <si>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</si>
  <si>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</si>
  <si>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</si>
  <si>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</si>
  <si>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</si>
  <si>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</si>
  <si>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</si>
  <si>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</si>
  <si>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</si>
  <si>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</si>
  <si>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</si>
  <si>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</si>
  <si>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</si>
  <si>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</si>
  <si>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</si>
  <si>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</si>
  <si>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</si>
  <si>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</si>
  <si>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</si>
  <si>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</si>
  <si>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</si>
  <si>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</si>
  <si>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</si>
  <si>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</si>
  <si>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</si>
  <si>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</si>
  <si>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</si>
  <si>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</si>
  <si>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</si>
  <si>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</si>
  <si>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</si>
  <si>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</si>
  <si>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</si>
  <si>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</si>
  <si>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</si>
  <si>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</si>
  <si>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</si>
  <si>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</si>
  <si>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</si>
  <si>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</si>
  <si>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</si>
  <si>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</si>
  <si>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</si>
  <si>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</si>
  <si>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</si>
  <si>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</si>
  <si>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</si>
  <si>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</si>
  <si>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</si>
  <si>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</si>
  <si>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</si>
  <si>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</si>
  <si>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</si>
  <si>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</si>
  <si>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</si>
  <si>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</si>
  <si>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</si>
  <si>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</si>
  <si>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</si>
  <si>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</si>
  <si>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</si>
  <si>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</si>
  <si>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</si>
  <si>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</si>
  <si>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</si>
  <si>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</si>
  <si>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</si>
  <si>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</si>
  <si>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</si>
  <si>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</si>
  <si>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</si>
  <si>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</si>
  <si>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</si>
  <si>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</si>
  <si>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</si>
  <si>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</si>
  <si>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</si>
  <si>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</si>
  <si>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</si>
  <si>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</si>
  <si>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</si>
  <si>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</si>
  <si>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</si>
  <si>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</si>
  <si>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</si>
  <si>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</si>
  <si>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</si>
  <si>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</si>
  <si>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</si>
  <si>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</si>
  <si>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</si>
  <si>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</si>
  <si>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</si>
  <si>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</si>
  <si>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</si>
  <si>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</si>
  <si>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</si>
  <si>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</si>
  <si>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</si>
  <si>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</si>
  <si>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</si>
  <si>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</si>
  <si>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</si>
  <si>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</si>
  <si>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</si>
  <si>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</si>
  <si>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</si>
  <si>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</si>
  <si>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</si>
  <si>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</si>
  <si>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</si>
  <si>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</si>
  <si>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</si>
  <si>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</si>
  <si>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</si>
  <si>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</si>
  <si>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</si>
  <si>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</si>
  <si>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</si>
  <si>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</si>
  <si>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</si>
  <si>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</si>
  <si>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</si>
  <si>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</si>
  <si>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</si>
  <si>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</si>
  <si>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</si>
  <si>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</si>
  <si>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</si>
  <si>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</si>
  <si>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</si>
  <si>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</si>
  <si>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</si>
  <si>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</si>
  <si>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</si>
  <si>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</si>
  <si>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</si>
  <si>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</si>
  <si>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</si>
  <si>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</si>
  <si>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</si>
  <si>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</si>
  <si>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</si>
  <si>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</si>
  <si>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</si>
  <si>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</si>
  <si>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</si>
  <si>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</si>
  <si>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</si>
  <si>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</si>
  <si>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</si>
  <si>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</si>
  <si>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</si>
  <si>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</si>
  <si>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</si>
  <si>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</si>
  <si>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</si>
  <si>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</si>
  <si>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</si>
  <si>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</si>
  <si>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</si>
  <si>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</si>
  <si>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</si>
  <si>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</si>
  <si>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</si>
  <si>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</si>
  <si>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</si>
  <si>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</si>
  <si>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</si>
  <si>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</si>
  <si>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</si>
  <si>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</si>
  <si>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</si>
  <si>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</si>
  <si>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</si>
  <si>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</si>
  <si>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</si>
  <si>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</si>
  <si>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</si>
  <si>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</si>
  <si>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</si>
  <si>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</si>
  <si>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</si>
  <si>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</si>
  <si>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</si>
  <si>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</si>
  <si>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</si>
  <si>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</si>
  <si>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</si>
  <si>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</si>
  <si>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</si>
  <si>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</si>
  <si>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</si>
  <si>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</si>
  <si>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</si>
  <si>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</si>
  <si>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</si>
  <si>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</si>
  <si>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</si>
  <si>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</si>
  <si>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</si>
  <si>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</si>
  <si>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</si>
  <si>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</si>
  <si>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</si>
  <si>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</si>
  <si>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</si>
  <si>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</si>
  <si>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</si>
  <si>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</si>
  <si>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</si>
  <si>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</si>
  <si>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</si>
  <si>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</si>
  <si>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</si>
  <si>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</si>
  <si>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</si>
  <si>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</si>
  <si>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</si>
  <si>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</si>
  <si>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</si>
  <si>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</si>
  <si>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</si>
  <si>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</si>
  <si>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</si>
  <si>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</si>
  <si>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</si>
  <si>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</si>
  <si>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</si>
  <si>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</si>
  <si>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</si>
  <si>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</si>
  <si>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</si>
  <si>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</si>
  <si>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</si>
  <si>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</si>
  <si>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</si>
  <si>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</si>
  <si>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</si>
  <si>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</si>
  <si>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</si>
  <si>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</si>
  <si>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</si>
  <si>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</si>
  <si>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</si>
  <si>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</si>
  <si>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</si>
  <si>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</si>
  <si>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</si>
  <si>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</si>
  <si>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</si>
  <si>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</si>
  <si>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</si>
  <si>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</si>
  <si>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</si>
  <si>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</si>
  <si>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</si>
  <si>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</si>
  <si>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</si>
  <si>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</si>
  <si>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</si>
  <si>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</si>
  <si>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</si>
  <si>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</si>
  <si>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</si>
  <si>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</si>
  <si>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</si>
  <si>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</si>
  <si>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</si>
  <si>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</si>
  <si>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</si>
  <si>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</si>
  <si>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</si>
  <si>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</si>
  <si>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</si>
  <si>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</si>
  <si>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</si>
  <si>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</si>
  <si>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</si>
  <si>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</si>
  <si>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</si>
  <si>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</si>
  <si>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</si>
  <si>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</si>
  <si>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</si>
  <si>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</si>
  <si>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</si>
  <si>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</si>
  <si>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</si>
  <si>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</si>
  <si>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</si>
  <si>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</si>
  <si>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</si>
  <si>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</si>
  <si>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</si>
  <si>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</si>
  <si>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</si>
  <si>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</si>
  <si>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</si>
  <si>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</si>
  <si>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</si>
  <si>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</si>
  <si>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</si>
  <si>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</si>
  <si>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</si>
  <si>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</si>
  <si>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</si>
  <si>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</si>
  <si>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</si>
  <si>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</si>
  <si>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</si>
  <si>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</si>
  <si>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</si>
  <si>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</si>
  <si>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</si>
  <si>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</si>
  <si>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</si>
  <si>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</si>
  <si>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</si>
  <si>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</si>
  <si>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</si>
  <si>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</si>
  <si>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</si>
  <si>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</si>
  <si>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</si>
  <si>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</si>
  <si>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</si>
  <si>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</si>
  <si>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</si>
  <si>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</si>
  <si>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</si>
  <si>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</si>
  <si>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</si>
  <si>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</si>
  <si>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</si>
  <si>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</si>
  <si>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</si>
  <si>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</si>
  <si>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</si>
  <si>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</si>
  <si>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</si>
  <si>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</si>
  <si>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</si>
  <si>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</si>
  <si>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</si>
  <si>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</si>
  <si>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</si>
  <si>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</si>
  <si>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</si>
  <si>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</si>
  <si>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</si>
  <si>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</si>
  <si>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</si>
  <si>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</si>
  <si>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</si>
  <si>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</si>
  <si>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</si>
  <si>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</si>
  <si>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</si>
  <si>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</si>
  <si>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</si>
  <si>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</si>
  <si>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</si>
  <si>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</si>
  <si>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</si>
  <si>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</si>
  <si>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</si>
  <si>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</si>
  <si>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</si>
  <si>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</si>
  <si>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</si>
  <si>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</si>
  <si>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</si>
  <si>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</si>
  <si>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</si>
  <si>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</si>
  <si>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</si>
  <si>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</si>
  <si>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</si>
  <si>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</si>
  <si>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</si>
  <si>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</si>
  <si>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</si>
  <si>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</si>
  <si>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</si>
  <si>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</si>
  <si>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</si>
  <si>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</si>
  <si>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</si>
  <si>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</si>
  <si>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</si>
  <si>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</si>
  <si>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</si>
  <si>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</si>
  <si>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</si>
  <si>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</si>
  <si>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</si>
  <si>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</si>
  <si>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</si>
  <si>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</si>
  <si>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</si>
  <si>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</si>
  <si>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</si>
  <si>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</si>
  <si>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</si>
  <si>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</si>
  <si>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</si>
  <si>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</si>
  <si>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</si>
  <si>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</si>
  <si>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</si>
  <si>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</si>
  <si>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</si>
  <si>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</si>
  <si>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</si>
  <si>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</si>
  <si>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</si>
  <si>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</si>
  <si>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</si>
  <si>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</si>
  <si>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</si>
  <si>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</si>
  <si>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</si>
  <si>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</si>
  <si>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</si>
  <si>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</si>
  <si>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</si>
  <si>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</si>
  <si>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</si>
  <si>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</si>
  <si>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</si>
  <si>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</si>
  <si>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</si>
  <si>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</si>
  <si>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</si>
  <si>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</si>
  <si>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</si>
  <si>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</si>
  <si>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</si>
  <si>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</si>
  <si>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</si>
  <si>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</si>
  <si>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</si>
  <si>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</si>
  <si>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</si>
  <si>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</si>
  <si>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</si>
  <si>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</si>
  <si>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</si>
  <si>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</si>
  <si>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</si>
  <si>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</si>
  <si>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</si>
  <si>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</si>
  <si>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</si>
  <si>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</si>
  <si>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</si>
  <si>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</si>
  <si>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</si>
  <si>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</si>
  <si>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</si>
  <si>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</si>
  <si>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</si>
  <si>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</si>
  <si>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</si>
  <si>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</si>
  <si>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</si>
  <si>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</si>
  <si>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</si>
  <si>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</si>
  <si>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</si>
  <si>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</si>
  <si>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</si>
  <si>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</si>
  <si>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</si>
  <si>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</si>
  <si>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</si>
  <si>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</si>
  <si>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</si>
  <si>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</si>
  <si>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</si>
  <si>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</si>
  <si>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</si>
  <si>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</si>
  <si>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</si>
  <si>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</si>
  <si>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</si>
  <si>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</si>
  <si>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</si>
  <si>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</si>
  <si>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</si>
  <si>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</si>
  <si>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</si>
  <si>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</si>
  <si>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</si>
  <si>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</si>
  <si>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</si>
  <si>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</si>
  <si>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</si>
  <si>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</si>
  <si>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</si>
  <si>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</si>
  <si>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</si>
  <si>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</si>
  <si>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</si>
  <si>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</si>
  <si>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</si>
  <si>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</si>
  <si>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</si>
  <si>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</si>
  <si>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</si>
  <si>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</si>
  <si>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</si>
  <si>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</si>
  <si>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</si>
  <si>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</si>
  <si>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</si>
  <si>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</si>
  <si>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</si>
  <si>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</si>
  <si>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</si>
  <si>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</si>
  <si>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</si>
  <si>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</si>
  <si>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</si>
  <si>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</si>
  <si>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</si>
  <si>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</si>
  <si>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</si>
  <si>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</si>
  <si>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</si>
  <si>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</si>
  <si>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</si>
  <si>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</si>
  <si>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</si>
  <si>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</si>
  <si>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</si>
  <si>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</si>
  <si>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</si>
  <si>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</si>
  <si>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</si>
  <si>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</si>
  <si>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</si>
  <si>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</si>
  <si>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</si>
  <si>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</si>
  <si>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</si>
  <si>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</si>
  <si>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</si>
  <si>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</si>
  <si>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</si>
  <si>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</si>
  <si>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</si>
  <si>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</si>
  <si>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</si>
  <si>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</si>
  <si>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</si>
  <si>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</si>
  <si>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</si>
  <si>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</si>
  <si>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</si>
  <si>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</si>
  <si>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</si>
  <si>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</si>
  <si>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</si>
  <si>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</si>
  <si>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</si>
  <si>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</si>
  <si>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</si>
  <si>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</si>
  <si>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</si>
  <si>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</si>
  <si>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</si>
  <si>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</si>
  <si>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</si>
  <si>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</si>
  <si>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</si>
  <si>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</si>
  <si>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</si>
  <si>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</si>
  <si>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</si>
  <si>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</si>
  <si>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</si>
  <si>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</si>
  <si>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</si>
  <si>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</si>
  <si>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</si>
  <si>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</si>
  <si>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</si>
  <si>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</si>
  <si>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</si>
  <si>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</si>
  <si>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</si>
  <si>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</si>
  <si>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</si>
  <si>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</si>
  <si>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</si>
  <si>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</si>
  <si>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</si>
  <si>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</si>
  <si>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</si>
  <si>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</si>
  <si>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</si>
  <si>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</si>
  <si>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</si>
  <si>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</si>
  <si>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</si>
  <si>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</si>
  <si>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</si>
  <si>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</si>
  <si>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</si>
  <si>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</si>
  <si>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</si>
  <si>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</si>
  <si>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</si>
  <si>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</si>
  <si>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</si>
  <si>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</si>
  <si>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</si>
  <si>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</si>
  <si>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</si>
  <si>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</si>
  <si>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</si>
  <si>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</si>
  <si>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</si>
  <si>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</si>
  <si>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</si>
  <si>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</si>
  <si>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</si>
  <si>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</si>
  <si>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</si>
  <si>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</si>
  <si>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</si>
  <si>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</si>
  <si>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</si>
  <si>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</si>
  <si>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</si>
  <si>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</si>
  <si>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</si>
  <si>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</si>
  <si>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</si>
  <si>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</si>
  <si>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</si>
  <si>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</si>
  <si>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</si>
  <si>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</si>
  <si>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</si>
  <si>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</si>
  <si>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</si>
  <si>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</si>
  <si>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</si>
  <si>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</si>
  <si>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</si>
  <si>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</si>
  <si>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</si>
  <si>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</si>
  <si>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</si>
  <si>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</si>
  <si>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</si>
  <si>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</si>
  <si>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</si>
  <si>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</si>
  <si>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</si>
  <si>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</si>
  <si>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</si>
  <si>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</si>
  <si>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</si>
  <si>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</si>
  <si>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</si>
  <si>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</si>
  <si>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</si>
  <si>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</si>
  <si>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</si>
  <si>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</si>
  <si>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</si>
  <si>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</si>
  <si>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</si>
  <si>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</si>
  <si>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</si>
  <si>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</si>
  <si>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</si>
  <si>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</si>
  <si>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</si>
  <si>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</si>
  <si>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</si>
  <si>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</si>
  <si>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</si>
  <si>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</si>
  <si>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</si>
  <si>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</si>
  <si>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</si>
  <si>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</si>
  <si>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</si>
  <si>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</si>
  <si>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</si>
  <si>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</si>
  <si>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</si>
  <si>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</si>
  <si>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</si>
  <si>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</si>
  <si>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</si>
  <si>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</si>
  <si>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</si>
  <si>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</si>
  <si>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</si>
  <si>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</si>
  <si>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</si>
  <si>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</si>
  <si>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</si>
  <si>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</si>
  <si>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</si>
  <si>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</si>
  <si>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</si>
  <si>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</si>
  <si>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</si>
  <si>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</si>
  <si>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</si>
  <si>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</si>
  <si>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</si>
  <si>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</si>
  <si>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</si>
  <si>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</si>
  <si>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</si>
  <si>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</si>
  <si>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</si>
  <si>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</si>
  <si>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</si>
  <si>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</si>
  <si>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</si>
  <si>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</si>
  <si>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</si>
  <si>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</si>
  <si>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</si>
  <si>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</si>
  <si>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</si>
  <si>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</si>
  <si>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</si>
  <si>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</si>
  <si>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</si>
  <si>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</si>
  <si>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</si>
  <si>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</si>
  <si>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</si>
  <si>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</si>
  <si>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</si>
  <si>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</si>
  <si>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</si>
  <si>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</si>
  <si>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</si>
  <si>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</si>
  <si>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</si>
  <si>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</si>
  <si>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</si>
  <si>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</si>
  <si>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</si>
  <si>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</si>
  <si>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</si>
  <si>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</si>
  <si>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</si>
  <si>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</si>
  <si>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</si>
  <si>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</si>
  <si>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</si>
  <si>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</si>
  <si>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</si>
  <si>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</si>
  <si>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</si>
  <si>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</si>
  <si>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</si>
  <si>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</si>
  <si>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</si>
  <si>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</si>
  <si>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</si>
  <si>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</si>
  <si>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</si>
  <si>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</si>
  <si>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</si>
  <si>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</si>
  <si>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</si>
  <si>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</si>
  <si>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</si>
  <si>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</si>
  <si>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</si>
  <si>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</si>
  <si>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</si>
  <si>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</si>
  <si>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</si>
  <si>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</si>
  <si>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</si>
  <si>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</si>
  <si>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</si>
  <si>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</si>
  <si>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</si>
  <si>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</si>
  <si>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</si>
  <si>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</si>
  <si>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</si>
  <si>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</si>
  <si>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</si>
  <si>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</si>
  <si>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</si>
  <si>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</si>
  <si>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</si>
  <si>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</si>
  <si>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</si>
  <si>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</si>
  <si>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</si>
  <si>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</si>
  <si>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</si>
  <si>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</si>
  <si>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</si>
  <si>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</si>
  <si>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</si>
  <si>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</si>
  <si>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</si>
  <si>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</si>
  <si>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</si>
  <si>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</si>
  <si>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</si>
  <si>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</si>
  <si>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</si>
  <si>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</si>
  <si>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</si>
  <si>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</si>
  <si>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</si>
  <si>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</si>
  <si>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</si>
  <si>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</si>
  <si>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</si>
  <si>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</si>
  <si>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</si>
  <si>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</si>
  <si>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</si>
  <si>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</si>
  <si>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</si>
  <si>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</si>
  <si>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</si>
  <si>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</si>
  <si>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</si>
  <si>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</si>
  <si>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</si>
  <si>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</si>
  <si>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</si>
  <si>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</si>
  <si>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</si>
  <si>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</si>
  <si>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</si>
  <si>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</si>
  <si>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</si>
  <si>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</si>
  <si>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</si>
  <si>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</si>
  <si>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</si>
  <si>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</si>
  <si>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</si>
  <si>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</si>
  <si>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</si>
  <si>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</si>
  <si>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</si>
  <si>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</si>
  <si>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</si>
  <si>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</si>
  <si>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</si>
  <si>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</si>
  <si>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</si>
  <si>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</si>
  <si>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</si>
  <si>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</si>
  <si>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</si>
  <si>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</si>
  <si>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</si>
  <si>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</si>
  <si>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</si>
  <si>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</si>
  <si>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</si>
  <si>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</si>
  <si>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</si>
  <si>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</si>
  <si>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</si>
  <si>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</si>
  <si>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</si>
  <si>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</si>
  <si>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</si>
  <si>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</si>
  <si>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</si>
  <si>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</si>
  <si>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</si>
  <si>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</si>
  <si>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</si>
  <si>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</si>
  <si>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</si>
  <si>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</si>
  <si>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</si>
  <si>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</si>
  <si>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</si>
  <si>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</si>
  <si>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</si>
  <si>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</si>
  <si>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</si>
  <si>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</si>
  <si>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</si>
  <si>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</si>
  <si>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</si>
  <si>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</si>
  <si>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</si>
  <si>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</si>
  <si>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</si>
  <si>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</si>
  <si>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</si>
  <si>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</si>
  <si>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</si>
  <si>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</si>
  <si>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</si>
  <si>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</si>
  <si>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</si>
  <si>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</si>
  <si>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</si>
  <si>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</si>
  <si>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</si>
  <si>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</si>
  <si>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</si>
  <si>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</si>
  <si>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</si>
  <si>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</si>
  <si>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</si>
  <si>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</si>
  <si>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</si>
  <si>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</si>
  <si>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</si>
  <si>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</si>
  <si>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</si>
  <si>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</si>
  <si>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</si>
  <si>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</si>
  <si>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</si>
  <si>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</si>
  <si>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</si>
  <si>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</si>
  <si>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</si>
  <si>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</si>
  <si>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</si>
  <si>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</si>
  <si>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</si>
  <si>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</si>
  <si>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</si>
  <si>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</si>
  <si>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</si>
  <si>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</si>
  <si>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</si>
  <si>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</si>
  <si>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</si>
  <si>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</si>
  <si>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</si>
  <si>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</si>
  <si>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</si>
  <si>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</si>
  <si>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</si>
  <si>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</si>
  <si>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</si>
  <si>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</si>
  <si>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</si>
  <si>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</si>
  <si>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</si>
  <si>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</si>
  <si>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</si>
  <si>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</si>
  <si>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</si>
  <si>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</si>
  <si>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</si>
  <si>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</si>
  <si>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</si>
  <si>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</si>
  <si>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</si>
  <si>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</si>
  <si>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</si>
  <si>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</si>
  <si>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</si>
  <si>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</si>
  <si>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</si>
  <si>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</si>
  <si>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</si>
  <si>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</si>
  <si>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</si>
  <si>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</si>
  <si>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</si>
  <si>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</si>
  <si>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</si>
  <si>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</si>
  <si>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</si>
  <si>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</si>
  <si>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</si>
  <si>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</si>
  <si>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</si>
  <si>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</si>
  <si>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</si>
  <si>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</si>
  <si>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</si>
  <si>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</si>
  <si>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</si>
  <si>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</si>
  <si>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</si>
  <si>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</si>
  <si>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</si>
  <si>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</si>
  <si>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</si>
  <si>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</si>
  <si>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</si>
  <si>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</si>
  <si>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</si>
  <si>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</si>
  <si>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</si>
  <si>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</si>
  <si>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</si>
  <si>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</si>
  <si>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</si>
  <si>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</si>
  <si>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</si>
  <si>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</si>
  <si>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</si>
  <si>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</si>
  <si>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</si>
  <si>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</si>
  <si>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</si>
  <si>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</si>
  <si>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</si>
  <si>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</si>
  <si>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</si>
  <si>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</si>
  <si>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</si>
  <si>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</si>
  <si>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</si>
  <si>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</si>
  <si>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</si>
  <si>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</si>
  <si>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</si>
  <si>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</si>
  <si>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</si>
  <si>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</si>
  <si>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</si>
  <si>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</si>
  <si>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</si>
  <si>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</si>
  <si>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</si>
  <si>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</si>
  <si>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</si>
  <si>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</si>
  <si>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</si>
  <si>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</si>
  <si>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</si>
  <si>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</si>
  <si>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</si>
  <si>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</si>
  <si>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</si>
  <si>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</si>
  <si>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</si>
  <si>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</si>
  <si>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</si>
  <si>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</si>
  <si>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</si>
  <si>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</si>
  <si>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</si>
  <si>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</si>
  <si>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</si>
  <si>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</si>
  <si>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</si>
  <si>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</si>
  <si>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</si>
  <si>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</si>
  <si>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</si>
  <si>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</si>
  <si>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</si>
  <si>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</si>
  <si>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</si>
  <si>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</si>
  <si>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</si>
  <si>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</si>
  <si>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</si>
  <si>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</si>
  <si>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</si>
  <si>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</si>
  <si>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</si>
  <si>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</si>
  <si>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</si>
  <si>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</si>
  <si>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</si>
  <si>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</si>
  <si>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</si>
  <si>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</si>
  <si>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</si>
  <si>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</si>
  <si>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</si>
  <si>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</si>
  <si>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</si>
  <si>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</si>
  <si>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</si>
  <si>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</si>
  <si>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</si>
  <si>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</si>
  <si>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</si>
  <si>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</si>
  <si>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</si>
  <si>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</si>
  <si>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</si>
  <si>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</si>
  <si>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</si>
  <si>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</si>
  <si>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</si>
  <si>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</si>
  <si>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</si>
  <si>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</si>
  <si>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</si>
  <si>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</si>
  <si>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</si>
  <si>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</si>
  <si>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</si>
  <si>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</si>
  <si>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</si>
  <si>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</si>
  <si>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</si>
  <si>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</si>
  <si>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</si>
  <si>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</si>
  <si>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</si>
  <si>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</si>
  <si>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</si>
  <si>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</si>
  <si>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</si>
  <si>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</si>
  <si>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</si>
  <si>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</si>
  <si>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</si>
  <si>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</si>
  <si>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</si>
  <si>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</si>
  <si>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</si>
  <si>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</si>
  <si>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</si>
  <si>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</si>
  <si>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</si>
  <si>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</si>
  <si>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</si>
  <si>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</si>
  <si>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</si>
  <si>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</si>
  <si>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</si>
  <si>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</si>
  <si>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</si>
  <si>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</si>
  <si>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</si>
  <si>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</si>
  <si>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</si>
  <si>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</si>
  <si>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</si>
  <si>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</si>
  <si>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</si>
  <si>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</si>
  <si>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</si>
  <si>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</si>
  <si>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</si>
  <si>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</si>
  <si>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</si>
  <si>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</si>
  <si>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</si>
  <si>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</si>
  <si>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</si>
  <si>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</si>
  <si>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</si>
  <si>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</si>
  <si>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</si>
  <si>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</si>
  <si>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</si>
  <si>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</si>
  <si>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</si>
  <si>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</si>
  <si>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</si>
  <si>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</si>
  <si>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</si>
  <si>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</si>
  <si>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</si>
  <si>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</si>
  <si>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</si>
  <si>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</si>
  <si>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</si>
  <si>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</si>
  <si>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</si>
  <si>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</si>
  <si>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</si>
  <si>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</si>
  <si>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</si>
  <si>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</si>
  <si>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</si>
  <si>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</si>
  <si>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</si>
  <si>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</si>
  <si>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</si>
  <si>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</si>
  <si>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</si>
  <si>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</si>
  <si>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</si>
  <si>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</si>
  <si>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</si>
  <si>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</si>
  <si>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</si>
  <si>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</si>
  <si>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</si>
  <si>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</si>
  <si>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</si>
  <si>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</si>
  <si>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</si>
  <si>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</si>
  <si>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</si>
  <si>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</si>
  <si>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</si>
  <si>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</si>
  <si>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</si>
  <si>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</si>
  <si>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</si>
  <si>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</si>
  <si>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</si>
  <si>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</si>
  <si>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</si>
  <si>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</si>
  <si>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</si>
  <si>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</si>
  <si>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</si>
  <si>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</si>
  <si>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</si>
  <si>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</si>
  <si>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</si>
  <si>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</si>
  <si>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</si>
  <si>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</si>
  <si>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</si>
  <si>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</si>
  <si>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</si>
  <si>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</si>
  <si>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</si>
  <si>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</si>
  <si>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</si>
  <si>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</si>
  <si>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</si>
  <si>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</si>
  <si>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</si>
  <si>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</si>
  <si>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</si>
  <si>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</si>
  <si>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</si>
  <si>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</si>
  <si>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</si>
  <si>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</si>
  <si>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</si>
  <si>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</si>
  <si>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</si>
  <si>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</si>
  <si>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</si>
  <si>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</si>
  <si>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</si>
  <si>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</si>
  <si>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</si>
  <si>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</si>
  <si>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</si>
  <si>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</si>
  <si>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</si>
  <si>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</si>
  <si>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</si>
  <si>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</si>
  <si>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</si>
  <si>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</si>
  <si>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</si>
  <si>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</si>
  <si>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</si>
  <si>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</si>
  <si>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</si>
  <si>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</si>
  <si>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</si>
  <si>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</si>
  <si>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</si>
  <si>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</si>
  <si>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</si>
  <si>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</si>
  <si>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</si>
  <si>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</si>
  <si>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</si>
  <si>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</si>
  <si>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</si>
  <si>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</si>
  <si>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</si>
  <si>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</si>
  <si>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</si>
  <si>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</si>
  <si>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</si>
  <si>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</si>
  <si>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</si>
  <si>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</si>
  <si>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</si>
  <si>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</si>
  <si>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</si>
  <si>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</si>
  <si>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</si>
  <si>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</si>
  <si>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</si>
  <si>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</si>
  <si>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</si>
  <si>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</si>
  <si>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</si>
  <si>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</si>
  <si>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</si>
  <si>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</si>
  <si>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</si>
  <si>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</si>
  <si>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</si>
  <si>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</si>
  <si>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</si>
  <si>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</si>
  <si>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</si>
  <si>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</si>
  <si>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</si>
  <si>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</si>
  <si>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</si>
  <si>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</si>
  <si>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</si>
  <si>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</si>
  <si>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</si>
  <si>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</si>
  <si>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</si>
  <si>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</si>
  <si>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</si>
  <si>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</si>
  <si>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</si>
  <si>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</si>
  <si>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</si>
  <si>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</si>
  <si>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</si>
  <si>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</si>
  <si>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</si>
  <si>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</si>
  <si>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</si>
  <si>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</si>
  <si>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</si>
  <si>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</si>
  <si>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</si>
  <si>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</si>
  <si>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</si>
  <si>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</si>
  <si>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</si>
  <si>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</si>
  <si>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</si>
  <si>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</si>
  <si>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</si>
  <si>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</si>
  <si>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</si>
  <si>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</si>
  <si>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</si>
  <si>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</si>
  <si>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</si>
  <si>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</si>
  <si>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</si>
  <si>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</si>
  <si>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</si>
  <si>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</si>
  <si>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</si>
  <si>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</si>
  <si>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</si>
  <si>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</si>
  <si>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</si>
  <si>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</si>
  <si>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</si>
  <si>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</si>
  <si>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</si>
  <si>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</si>
  <si>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</si>
  <si>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</si>
  <si>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</si>
  <si>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</si>
  <si>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</si>
  <si>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</si>
  <si>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</si>
  <si>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</si>
  <si>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</si>
  <si>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</si>
  <si>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</si>
  <si>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</si>
  <si>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</si>
  <si>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</si>
  <si>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</si>
  <si>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</si>
  <si>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</si>
  <si>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</si>
  <si>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</si>
  <si>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</si>
  <si>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</si>
  <si>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</si>
  <si>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</si>
  <si>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</si>
  <si>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</si>
  <si>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</si>
  <si>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</si>
  <si>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</si>
  <si>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</si>
  <si>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</si>
  <si>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</si>
  <si>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</si>
  <si>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</si>
  <si>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</si>
  <si>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</si>
  <si>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</si>
  <si>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</si>
  <si>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</si>
  <si>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</si>
  <si>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</si>
  <si>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</si>
  <si>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</si>
  <si>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</si>
  <si>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</si>
  <si>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</si>
  <si>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</si>
  <si>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</si>
  <si>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</si>
  <si>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</si>
  <si>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</si>
  <si>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</si>
  <si>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</si>
  <si>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</si>
  <si>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</si>
  <si>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</si>
  <si>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</si>
  <si>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</si>
  <si>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</si>
  <si>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</si>
  <si>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</si>
  <si>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</si>
  <si>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</si>
  <si>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</si>
  <si>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</si>
  <si>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</si>
  <si>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</si>
  <si>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</si>
  <si>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</si>
  <si>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</si>
  <si>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</si>
  <si>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</si>
  <si>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</si>
  <si>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</si>
  <si>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</si>
  <si>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</si>
  <si>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</si>
  <si>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</si>
  <si>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</si>
  <si>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</si>
  <si>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</si>
  <si>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</si>
  <si>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</si>
  <si>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</si>
  <si>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</si>
  <si>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</si>
  <si>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</si>
  <si>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</si>
  <si>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</si>
  <si>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</si>
  <si>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</si>
  <si>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</si>
  <si>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</si>
  <si>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</si>
  <si>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</si>
  <si>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</si>
  <si>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</si>
  <si>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</si>
  <si>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</si>
  <si>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</si>
  <si>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</si>
  <si>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</si>
  <si>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</si>
  <si>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</si>
  <si>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</si>
  <si>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</si>
  <si>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</si>
  <si>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</si>
  <si>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</si>
  <si>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</si>
  <si>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</si>
  <si>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</si>
  <si>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</si>
  <si>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</si>
  <si>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</si>
  <si>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</si>
  <si>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</si>
  <si>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</si>
  <si>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</si>
  <si>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</si>
  <si>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</si>
  <si>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</si>
  <si>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</si>
  <si>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</si>
  <si>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</si>
  <si>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</si>
  <si>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</si>
  <si>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</si>
  <si>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</si>
  <si>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</si>
  <si>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</si>
  <si>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</si>
  <si>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</si>
  <si>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</si>
  <si>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</si>
  <si>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</si>
  <si>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</si>
  <si>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</si>
  <si>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</si>
  <si>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</si>
  <si>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</si>
  <si>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</si>
  <si>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</si>
  <si>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</si>
  <si>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</si>
  <si>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</si>
  <si>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</si>
  <si>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</si>
  <si>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</si>
  <si>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</si>
  <si>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</si>
  <si>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</si>
  <si>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</si>
  <si>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</si>
  <si>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</si>
  <si>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</si>
  <si>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</si>
  <si>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</si>
  <si>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</si>
  <si>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</si>
  <si>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</si>
  <si>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</si>
  <si>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</si>
  <si>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</si>
  <si>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</si>
  <si>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</si>
  <si>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</si>
  <si>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</si>
  <si>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</si>
  <si>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</si>
  <si>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</si>
  <si>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</si>
  <si>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</si>
  <si>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</si>
  <si>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</si>
  <si>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</si>
  <si>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</si>
  <si>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</si>
  <si>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</si>
  <si>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</si>
  <si>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</si>
  <si>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</si>
  <si>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</si>
  <si>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</si>
  <si>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</si>
  <si>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</si>
  <si>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</si>
  <si>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</si>
  <si>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</si>
  <si>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</si>
  <si>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</si>
  <si>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</si>
  <si>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</si>
  <si>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</si>
  <si>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</si>
  <si>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</si>
  <si>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</si>
  <si>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</si>
  <si>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</si>
  <si>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</si>
  <si>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</si>
  <si>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</si>
  <si>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</si>
  <si>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</si>
  <si>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</si>
  <si>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</si>
  <si>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</si>
  <si>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</si>
  <si>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</si>
  <si>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</si>
  <si>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</si>
  <si>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</si>
  <si>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</si>
  <si>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</si>
  <si>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</si>
  <si>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</si>
  <si>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</si>
  <si>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</si>
  <si>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</si>
  <si>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</si>
  <si>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</si>
  <si>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</si>
  <si>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</si>
  <si>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</si>
  <si>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</si>
  <si>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</si>
  <si>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</si>
  <si>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</si>
  <si>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</si>
  <si>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</si>
  <si>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</si>
  <si>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</si>
  <si>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</si>
  <si>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</si>
  <si>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</si>
  <si>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</si>
  <si>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</si>
  <si>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</si>
  <si>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</si>
  <si>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</si>
  <si>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</si>
  <si>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</si>
  <si>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</si>
  <si>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</si>
  <si>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</si>
  <si>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</si>
  <si>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</si>
  <si>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</si>
  <si>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</si>
  <si>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</si>
  <si>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</si>
  <si>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</si>
  <si>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</si>
  <si>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</si>
  <si>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</si>
  <si>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</si>
  <si>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</si>
  <si>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</si>
  <si>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</si>
  <si>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</si>
  <si>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</si>
  <si>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</si>
  <si>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</si>
  <si>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</si>
  <si>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</si>
  <si>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</si>
  <si>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</si>
  <si>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</si>
  <si>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</si>
  <si>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</si>
  <si>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</si>
  <si>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</si>
  <si>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</si>
  <si>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</si>
  <si>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</si>
  <si>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</si>
  <si>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</si>
  <si>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</si>
  <si>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</si>
  <si>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</si>
  <si>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</si>
  <si>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</si>
  <si>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</si>
  <si>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</si>
  <si>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</si>
  <si>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</si>
  <si>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</si>
  <si>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</si>
  <si>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</si>
  <si>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</si>
  <si>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</si>
  <si>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</si>
  <si>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</si>
  <si>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</si>
  <si>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</si>
  <si>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</si>
  <si>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</si>
  <si>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</si>
  <si>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</si>
  <si>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</si>
  <si>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</si>
  <si>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</si>
  <si>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</si>
  <si>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</si>
  <si>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</si>
  <si>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</si>
  <si>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</si>
  <si>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</si>
  <si>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</si>
  <si>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</si>
  <si>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</si>
  <si>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</si>
  <si>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</si>
  <si>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</si>
  <si>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</si>
  <si>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</si>
  <si>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</si>
  <si>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</si>
  <si>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</si>
  <si>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</si>
  <si>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</si>
  <si>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</si>
  <si>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</si>
  <si>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</si>
  <si>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</si>
  <si>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</si>
  <si>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</si>
  <si>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</si>
  <si>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</si>
  <si>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</si>
  <si>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</si>
  <si>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</si>
  <si>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</si>
  <si>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</si>
  <si>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</si>
  <si>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</si>
  <si>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</si>
  <si>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</si>
  <si>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</si>
  <si>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</si>
  <si>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</si>
  <si>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</si>
  <si>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</si>
  <si>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</si>
  <si>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</si>
  <si>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</si>
  <si>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</si>
  <si>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</si>
  <si>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</si>
  <si>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</si>
  <si>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</si>
  <si>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</si>
  <si>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</si>
  <si>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</si>
  <si>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</si>
  <si>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</si>
  <si>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</si>
  <si>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</si>
  <si>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</si>
  <si>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</si>
  <si>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</si>
  <si>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</si>
  <si>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</si>
  <si>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</si>
  <si>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</si>
  <si>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</si>
  <si>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</si>
  <si>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</si>
  <si>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</si>
  <si>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</si>
  <si>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</si>
  <si>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</si>
  <si>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</si>
  <si>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</si>
  <si>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</si>
  <si>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</si>
  <si>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</si>
  <si>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</si>
  <si>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</si>
  <si>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</si>
  <si>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</si>
  <si>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</si>
  <si>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</si>
  <si>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</si>
  <si>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</si>
  <si>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</si>
  <si>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</si>
  <si>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</si>
  <si>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</si>
  <si>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</si>
  <si>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</si>
  <si>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</si>
  <si>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</si>
  <si>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</si>
  <si>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</si>
  <si>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</si>
  <si>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</si>
  <si>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</si>
  <si>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</si>
  <si>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</si>
  <si>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</si>
  <si>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</si>
  <si>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</si>
  <si>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</si>
  <si>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</si>
  <si>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</si>
  <si>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</si>
  <si>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</si>
  <si>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</si>
  <si>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</si>
  <si>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</si>
  <si>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</si>
  <si>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</si>
  <si>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</si>
  <si>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</si>
  <si>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</si>
  <si>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</si>
  <si>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</si>
  <si>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</si>
  <si>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</si>
  <si>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</si>
  <si>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</si>
  <si>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</si>
  <si>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</si>
  <si>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</si>
  <si>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</si>
  <si>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</si>
  <si>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</si>
  <si>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</si>
  <si>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</si>
  <si>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</si>
  <si>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</si>
  <si>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</si>
  <si>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</si>
  <si>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</si>
  <si>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</si>
  <si>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</si>
  <si>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</si>
  <si>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</si>
  <si>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</si>
  <si>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</si>
  <si>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</si>
  <si>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</si>
  <si>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</si>
  <si>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</si>
  <si>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</si>
  <si>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</si>
  <si>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</si>
  <si>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</si>
  <si>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</si>
  <si>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</si>
  <si>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</si>
  <si>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</si>
  <si>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</si>
  <si>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</si>
  <si>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</si>
  <si>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</si>
  <si>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</si>
  <si>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</si>
  <si>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</si>
  <si>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</si>
  <si>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</si>
  <si>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</si>
  <si>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</si>
  <si>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</si>
  <si>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</si>
  <si>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</si>
  <si>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</si>
  <si>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</si>
  <si>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</si>
  <si>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</si>
  <si>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</si>
  <si>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</si>
  <si>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</si>
  <si>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</si>
  <si>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</si>
  <si>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</si>
  <si>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</si>
  <si>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</si>
  <si>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</si>
  <si>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</si>
  <si>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</si>
  <si>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</si>
  <si>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</si>
  <si>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</si>
  <si>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</si>
  <si>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</si>
  <si>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</si>
  <si>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</si>
  <si>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</si>
  <si>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</si>
  <si>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</si>
  <si>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</si>
  <si>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</si>
  <si>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</si>
  <si>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</si>
  <si>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</si>
  <si>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</si>
  <si>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</si>
  <si>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</si>
  <si>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</si>
  <si>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</si>
  <si>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</si>
  <si>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</si>
  <si>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</si>
  <si>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</si>
  <si>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</si>
  <si>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</si>
  <si>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</si>
  <si>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</si>
  <si>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</si>
  <si>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</si>
  <si>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</si>
  <si>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</si>
  <si>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</si>
  <si>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</si>
  <si>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</si>
  <si>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</si>
  <si>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</si>
  <si>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</si>
  <si>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</si>
  <si>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</si>
  <si>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</si>
  <si>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</si>
  <si>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</si>
  <si>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</si>
  <si>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</si>
  <si>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</si>
  <si>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</si>
  <si>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</si>
  <si>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</si>
  <si>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</si>
  <si>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</si>
  <si>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</si>
  <si>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</si>
  <si>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</si>
  <si>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</si>
  <si>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</si>
  <si>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</si>
  <si>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</si>
  <si>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</si>
  <si>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</si>
  <si>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</si>
  <si>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</si>
  <si>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</si>
  <si>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</si>
  <si>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</si>
  <si>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</si>
  <si>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</si>
  <si>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</si>
  <si>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</si>
  <si>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</si>
  <si>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</si>
  <si>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</si>
  <si>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</si>
  <si>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</si>
  <si>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</si>
  <si>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</si>
  <si>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</si>
  <si>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</si>
  <si>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</si>
  <si>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</si>
  <si>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</si>
  <si>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</si>
  <si>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</si>
  <si>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</si>
  <si>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</si>
  <si>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</si>
  <si>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</si>
  <si>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</si>
  <si>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</si>
  <si>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</si>
  <si>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</si>
  <si>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</si>
  <si>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</si>
  <si>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</si>
  <si>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</si>
  <si>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</si>
  <si>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</si>
  <si>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</si>
  <si>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</si>
  <si>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</si>
  <si>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</si>
  <si>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</si>
  <si>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</si>
  <si>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</si>
  <si>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</si>
  <si>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</si>
  <si>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</si>
  <si>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</si>
  <si>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</si>
  <si>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</si>
  <si>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</si>
  <si>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</si>
  <si>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</si>
  <si>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</si>
  <si>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</si>
  <si>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</si>
  <si>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</si>
  <si>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</si>
  <si>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</si>
  <si>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</si>
  <si>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</si>
  <si>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</si>
  <si>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</si>
  <si>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</si>
  <si>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</si>
  <si>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</si>
  <si>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</si>
  <si>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</si>
  <si>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</si>
  <si>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</si>
  <si>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</si>
  <si>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</si>
  <si>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</si>
  <si>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</si>
  <si>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</si>
  <si>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</si>
  <si>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</si>
  <si>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</si>
  <si>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</si>
  <si>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</si>
  <si>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</si>
  <si>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</si>
  <si>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</si>
  <si>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</si>
  <si>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</si>
  <si>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</si>
  <si>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</si>
  <si>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</si>
  <si>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</si>
  <si>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</si>
  <si>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</si>
  <si>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</si>
  <si>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</si>
  <si>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</si>
  <si>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</si>
  <si>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</si>
  <si>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</si>
  <si>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</si>
  <si>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</si>
  <si>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</si>
  <si>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</si>
  <si>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</si>
  <si>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</si>
  <si>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</si>
  <si>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</si>
  <si>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</si>
  <si>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</si>
  <si>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</si>
  <si>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</si>
  <si>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</si>
  <si>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</si>
  <si>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</si>
  <si>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</si>
  <si>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</si>
  <si>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</si>
  <si>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</si>
  <si>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</si>
  <si>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</si>
  <si>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</si>
  <si>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</si>
  <si>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</si>
  <si>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</si>
  <si>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</si>
  <si>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</si>
  <si>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</si>
  <si>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</si>
  <si>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</si>
  <si>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</si>
  <si>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</si>
  <si>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</si>
  <si>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</si>
  <si>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</si>
  <si>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</si>
  <si>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</si>
  <si>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</si>
  <si>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</si>
  <si>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</si>
  <si>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</si>
  <si>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</si>
  <si>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</si>
  <si>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</si>
  <si>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</si>
  <si>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</si>
  <si>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</si>
  <si>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</si>
  <si>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</si>
  <si>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</si>
  <si>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</si>
  <si>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</si>
  <si>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</si>
  <si>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</si>
  <si>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</si>
  <si>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</si>
  <si>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</si>
  <si>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</si>
  <si>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</si>
  <si>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</si>
  <si>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</si>
  <si>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</si>
  <si>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</si>
  <si>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</si>
  <si>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</si>
  <si>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</si>
  <si>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</si>
  <si>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</si>
  <si>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</si>
  <si>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</si>
  <si>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</si>
  <si>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</si>
  <si>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</si>
  <si>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</si>
  <si>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</si>
  <si>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</si>
  <si>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</si>
  <si>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</si>
  <si>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</si>
  <si>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</si>
  <si>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</si>
  <si>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</si>
  <si>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</si>
  <si>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</si>
  <si>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</si>
  <si>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</si>
  <si>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</si>
  <si>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</si>
  <si>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</si>
  <si>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</si>
  <si>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</si>
  <si>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</si>
  <si>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</si>
  <si>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</si>
  <si>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</si>
  <si>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</si>
  <si>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</si>
  <si>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</si>
  <si>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</si>
  <si>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</si>
  <si>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</si>
  <si>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</si>
  <si>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</si>
  <si>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</si>
  <si>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</si>
  <si>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</si>
  <si>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</si>
  <si>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</si>
  <si>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</si>
  <si>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</si>
  <si>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</si>
  <si>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</si>
  <si>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</si>
  <si>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</si>
  <si>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</si>
  <si>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</si>
  <si>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</si>
  <si>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</si>
  <si>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</si>
  <si>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</si>
  <si>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</si>
  <si>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</si>
  <si>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</si>
  <si>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</si>
  <si>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</si>
  <si>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</si>
  <si>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</si>
  <si>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</si>
  <si>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</si>
  <si>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</si>
  <si>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</si>
  <si>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</si>
  <si>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</si>
  <si>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</si>
  <si>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</si>
  <si>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</si>
  <si>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</si>
  <si>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</si>
  <si>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</si>
  <si>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</si>
  <si>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</si>
  <si>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</si>
  <si>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</si>
  <si>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</si>
  <si>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</si>
  <si>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</si>
  <si>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</si>
  <si>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</si>
  <si>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</si>
  <si>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</si>
  <si>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</si>
  <si>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</si>
  <si>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</si>
  <si>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</si>
  <si>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</si>
  <si>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</si>
  <si>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</si>
  <si>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</si>
  <si>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</si>
  <si>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</si>
  <si>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</si>
  <si>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</si>
  <si>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</si>
  <si>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</si>
  <si>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</si>
  <si>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</si>
  <si>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</si>
  <si>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</si>
  <si>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</si>
  <si>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</si>
  <si>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</si>
  <si>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</si>
  <si>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</si>
  <si>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</si>
  <si>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</si>
  <si>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</si>
  <si>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</si>
  <si>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</si>
  <si>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</si>
  <si>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</si>
  <si>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</si>
  <si>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</si>
  <si>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</si>
  <si>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</si>
  <si>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</si>
  <si>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</si>
  <si>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</si>
  <si>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</si>
  <si>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</si>
  <si>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</si>
  <si>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</si>
  <si>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</si>
  <si>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</si>
  <si>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</si>
  <si>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</si>
  <si>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</si>
  <si>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</si>
  <si>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</si>
  <si>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</si>
  <si>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</si>
  <si>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</si>
  <si>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</si>
  <si>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</si>
  <si>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</si>
  <si>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</si>
  <si>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</si>
  <si>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</si>
  <si>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</si>
  <si>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</si>
  <si>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</si>
  <si>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</si>
  <si>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</si>
  <si>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</si>
  <si>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</si>
  <si>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</si>
  <si>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</si>
  <si>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</si>
  <si>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</si>
  <si>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</si>
  <si>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</si>
  <si>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</si>
  <si>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</si>
  <si>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</si>
  <si>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</si>
  <si>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</si>
  <si>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</si>
  <si>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</si>
  <si>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</si>
  <si>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</si>
  <si>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</si>
  <si>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</si>
  <si>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</si>
  <si>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</si>
  <si>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</si>
  <si>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</si>
  <si>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</si>
  <si>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</si>
  <si>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</si>
  <si>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</si>
  <si>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</si>
  <si>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</si>
  <si>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</si>
  <si>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</si>
  <si>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</si>
  <si>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</si>
  <si>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</si>
  <si>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</si>
  <si>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</si>
  <si>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</si>
  <si>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</si>
  <si>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</si>
  <si>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</si>
  <si>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</si>
  <si>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</si>
  <si>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</si>
  <si>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</si>
  <si>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</si>
  <si>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</si>
  <si>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</si>
  <si>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</si>
  <si>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</si>
  <si>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</si>
  <si>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</si>
  <si>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</si>
  <si>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</si>
  <si>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</si>
  <si>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</si>
  <si>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</si>
  <si>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</si>
  <si>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</si>
  <si>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</si>
  <si>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</si>
  <si>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</si>
  <si>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</si>
  <si>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</si>
  <si>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</si>
  <si>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</si>
  <si>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</si>
  <si>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</si>
  <si>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</si>
  <si>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</si>
  <si>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</si>
  <si>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</si>
  <si>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</si>
  <si>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</si>
  <si>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</si>
  <si>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</si>
  <si>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</si>
  <si>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</si>
  <si>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</si>
  <si>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</si>
  <si>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</si>
  <si>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</si>
  <si>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</si>
  <si>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</si>
  <si>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</si>
  <si>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</si>
  <si>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</si>
  <si>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</si>
  <si>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</si>
  <si>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</si>
  <si>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</si>
  <si>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</si>
  <si>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</si>
  <si>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</si>
  <si>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</si>
  <si>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</si>
  <si>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</si>
  <si>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</si>
  <si>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</si>
  <si>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</si>
  <si>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</si>
  <si>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</si>
  <si>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</si>
  <si>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</si>
  <si>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</si>
  <si>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</si>
  <si>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</si>
  <si>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</si>
  <si>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</si>
  <si>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</si>
  <si>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</si>
  <si>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</si>
  <si>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</si>
  <si>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</si>
  <si>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</si>
  <si>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</si>
  <si>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</si>
  <si>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</si>
  <si>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</si>
  <si>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</si>
  <si>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</si>
  <si>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</si>
  <si>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</si>
  <si>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</si>
  <si>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</si>
  <si>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</si>
  <si>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</si>
  <si>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</si>
  <si>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</si>
  <si>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</si>
  <si>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</si>
  <si>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</si>
  <si>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</si>
  <si>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</si>
  <si>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</si>
  <si>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</si>
  <si>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</si>
  <si>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</si>
  <si>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</si>
  <si>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</si>
  <si>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</si>
  <si>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</si>
  <si>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</si>
  <si>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</si>
  <si>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</si>
  <si>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</si>
  <si>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</si>
  <si>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</si>
  <si>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</si>
  <si>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</si>
  <si>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</si>
  <si>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</si>
  <si>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</si>
  <si>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</si>
  <si>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</si>
  <si>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</si>
  <si>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</si>
  <si>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</si>
  <si>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</si>
  <si>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</si>
  <si>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</si>
  <si>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</si>
  <si>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</si>
  <si>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</si>
  <si>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</si>
  <si>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</si>
  <si>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</si>
  <si>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</si>
  <si>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</si>
  <si>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</si>
  <si>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</si>
  <si>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</si>
  <si>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</si>
  <si>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</si>
  <si>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</si>
  <si>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</si>
  <si>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</si>
  <si>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</si>
  <si>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</si>
  <si>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</si>
  <si>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</si>
  <si>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</si>
  <si>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</si>
  <si>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</si>
  <si>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</si>
  <si>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</si>
  <si>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</si>
  <si>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</si>
  <si>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</si>
  <si>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</si>
  <si>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</si>
  <si>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</si>
  <si>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</si>
  <si>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</si>
  <si>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</si>
  <si>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</si>
  <si>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</si>
  <si>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</si>
  <si>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</si>
  <si>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</si>
  <si>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</si>
  <si>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</si>
  <si>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</si>
  <si>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</si>
  <si>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</si>
  <si>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</si>
  <si>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</si>
  <si>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</si>
  <si>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</si>
  <si>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</si>
  <si>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</si>
  <si>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</si>
  <si>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</si>
  <si>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</si>
  <si>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</si>
  <si>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</si>
  <si>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</si>
  <si>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</si>
  <si>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</si>
  <si>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</si>
  <si>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</si>
  <si>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</si>
  <si>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</si>
  <si>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</si>
  <si>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</si>
  <si>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</si>
  <si>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</si>
  <si>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</si>
  <si>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</si>
  <si>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</si>
  <si>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</si>
  <si>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</si>
  <si>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</si>
  <si>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</si>
  <si>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</si>
  <si>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</si>
  <si>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</si>
  <si>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</si>
  <si>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</si>
  <si>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</si>
  <si>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</si>
  <si>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</si>
  <si>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</si>
  <si>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</si>
  <si>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</si>
  <si>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</si>
  <si>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</si>
  <si>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</si>
  <si>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</si>
  <si>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</si>
  <si>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</si>
  <si>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</si>
  <si>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</si>
  <si>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</si>
  <si>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</si>
  <si>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</si>
  <si>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</si>
  <si>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</si>
  <si>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</si>
  <si>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</si>
  <si>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</si>
  <si>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</si>
  <si>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</si>
  <si>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</si>
  <si>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</si>
  <si>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</si>
  <si>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</si>
  <si>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</si>
  <si>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</si>
  <si>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</si>
  <si>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</si>
  <si>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</si>
  <si>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</si>
  <si>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</si>
  <si>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</si>
  <si>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</si>
  <si>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</si>
  <si>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</si>
  <si>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</si>
  <si>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</si>
  <si>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</si>
  <si>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</si>
  <si>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</si>
  <si>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</si>
  <si>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</si>
  <si>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</si>
  <si>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</si>
  <si>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</si>
  <si>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</si>
  <si>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</si>
  <si>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</si>
  <si>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</si>
  <si>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</si>
  <si>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</si>
  <si>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</si>
  <si>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</si>
  <si>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</si>
  <si>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</si>
  <si>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</si>
  <si>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</si>
  <si>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</si>
  <si>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</si>
  <si>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</si>
  <si>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</si>
  <si>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</si>
  <si>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</si>
  <si>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</si>
  <si>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</si>
  <si>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</si>
  <si>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</si>
  <si>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</si>
  <si>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</si>
  <si>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</si>
  <si>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</si>
  <si>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</si>
  <si>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</si>
  <si>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</si>
  <si>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</si>
  <si>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</si>
  <si>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</si>
  <si>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</si>
  <si>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</si>
  <si>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</si>
  <si>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</si>
  <si>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</si>
  <si>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</si>
  <si>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</si>
  <si>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</si>
  <si>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</si>
  <si>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</si>
  <si>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</si>
  <si>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</si>
  <si>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</si>
  <si>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</si>
  <si>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</si>
  <si>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</si>
  <si>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</si>
  <si>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</si>
  <si>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</si>
  <si>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</si>
  <si>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</si>
  <si>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</si>
  <si>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</si>
  <si>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</si>
  <si>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</si>
  <si>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</si>
  <si>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</si>
  <si>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</si>
  <si>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</si>
  <si>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</si>
  <si>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</si>
  <si>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</si>
  <si>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</si>
  <si>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</si>
  <si>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</si>
  <si>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</si>
  <si>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</si>
  <si>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</si>
  <si>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</si>
  <si>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</si>
  <si>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</si>
  <si>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</si>
  <si>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</si>
  <si>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</si>
  <si>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</si>
  <si>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</si>
  <si>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</si>
  <si>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</si>
  <si>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</si>
  <si>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</si>
  <si>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</si>
  <si>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</si>
  <si>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</si>
  <si>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</si>
  <si>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</si>
  <si>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</si>
  <si>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</si>
  <si>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</si>
  <si>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</si>
  <si>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</si>
  <si>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</si>
  <si>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</si>
  <si>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</si>
  <si>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</si>
  <si>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</si>
  <si>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</si>
  <si>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</si>
  <si>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</si>
  <si>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</si>
  <si>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</si>
  <si>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</si>
  <si>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</si>
  <si>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</si>
  <si>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</si>
  <si>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</si>
  <si>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</si>
  <si>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</si>
  <si>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</si>
  <si>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</si>
  <si>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</si>
  <si>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</si>
  <si>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</si>
  <si>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</si>
  <si>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</si>
  <si>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</si>
  <si>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</si>
  <si>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</si>
  <si>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</si>
  <si>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</si>
  <si>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</si>
  <si>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</si>
  <si>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</si>
  <si>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</si>
  <si>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</si>
  <si>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</si>
  <si>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</si>
  <si>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</si>
  <si>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</si>
  <si>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</si>
  <si>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</si>
  <si>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</si>
  <si>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</si>
  <si>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</si>
  <si>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</si>
  <si>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</si>
  <si>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</si>
  <si>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</si>
  <si>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</si>
  <si>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</si>
  <si>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</si>
  <si>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</si>
  <si>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</si>
  <si>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</si>
  <si>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</si>
  <si>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</si>
  <si>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</si>
  <si>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</si>
  <si>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</si>
  <si>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</si>
  <si>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</si>
  <si>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</si>
  <si>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</si>
  <si>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</si>
  <si>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</si>
  <si>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</si>
  <si>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</si>
  <si>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</si>
  <si>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</si>
  <si>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</si>
  <si>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</si>
  <si>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</si>
  <si>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</si>
  <si>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</si>
  <si>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</si>
  <si>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</si>
  <si>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</si>
  <si>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</si>
  <si>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</si>
  <si>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</si>
  <si>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</si>
  <si>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</si>
  <si>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</si>
  <si>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</si>
  <si>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</si>
  <si>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</si>
  <si>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</si>
  <si>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</si>
  <si>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</si>
  <si>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</si>
  <si>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</si>
  <si>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</si>
  <si>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</si>
  <si>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</si>
  <si>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</si>
  <si>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</si>
  <si>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</si>
  <si>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</si>
  <si>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</si>
  <si>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</si>
  <si>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</si>
  <si>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</si>
  <si>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</si>
  <si>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</si>
  <si>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</si>
  <si>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</si>
  <si>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</si>
  <si>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</si>
  <si>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</si>
  <si>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</si>
  <si>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</si>
  <si>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</si>
  <si>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</si>
  <si>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</si>
  <si>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</si>
  <si>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</si>
  <si>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</si>
  <si>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</si>
  <si>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</si>
  <si>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</si>
  <si>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</si>
  <si>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</si>
  <si>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</si>
  <si>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</si>
  <si>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</si>
  <si>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</si>
  <si>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</si>
  <si>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</si>
  <si>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</si>
  <si>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</si>
  <si>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</si>
  <si>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</si>
  <si>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</si>
  <si>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</si>
  <si>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</si>
  <si>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</si>
  <si>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</si>
  <si>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</si>
  <si>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</si>
  <si>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</si>
  <si>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</si>
  <si>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</si>
  <si>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</si>
  <si>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</si>
  <si>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</si>
  <si>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</si>
  <si>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</si>
  <si>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</si>
  <si>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</si>
  <si>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</si>
  <si>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</si>
  <si>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</si>
  <si>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</si>
  <si>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</si>
  <si>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</si>
  <si>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</si>
  <si>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</si>
  <si>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</si>
  <si>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</si>
  <si>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</si>
  <si>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</si>
  <si>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</si>
  <si>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</si>
  <si>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</si>
  <si>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</si>
  <si>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</si>
  <si>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</si>
  <si>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</si>
  <si>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</si>
  <si>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</si>
  <si>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</si>
  <si>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</si>
  <si>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</si>
  <si>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</si>
  <si>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</si>
  <si>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</si>
  <si>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</si>
  <si>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</si>
  <si>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</si>
  <si>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</si>
  <si>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</si>
  <si>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</si>
  <si>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</si>
  <si>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</si>
  <si>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</si>
  <si>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</si>
  <si>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</si>
  <si>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</si>
  <si>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</si>
  <si>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</si>
  <si>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</si>
  <si>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</si>
  <si>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</si>
  <si>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</si>
  <si>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</si>
  <si>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</si>
  <si>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</si>
  <si>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</si>
  <si>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</si>
  <si>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</si>
  <si>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</si>
  <si>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</si>
  <si>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</si>
  <si>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</si>
  <si>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</si>
  <si>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</si>
  <si>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</si>
  <si>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</si>
  <si>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</si>
  <si>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</si>
  <si>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</si>
  <si>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</si>
  <si>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</si>
  <si>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</si>
  <si>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</si>
  <si>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</si>
  <si>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</si>
  <si>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</si>
  <si>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</si>
  <si>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</si>
  <si>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</si>
  <si>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</si>
  <si>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</si>
  <si>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</si>
  <si>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</si>
  <si>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</si>
  <si>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</si>
  <si>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</si>
  <si>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</si>
  <si>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</si>
  <si>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</si>
  <si>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</si>
  <si>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</si>
  <si>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</si>
  <si>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</si>
  <si>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</si>
  <si>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</si>
  <si>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</si>
  <si>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</si>
  <si>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</si>
  <si>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</si>
  <si>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</si>
  <si>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</si>
  <si>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</si>
  <si>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</si>
  <si>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</si>
  <si>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</si>
  <si>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</si>
  <si>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</si>
  <si>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</si>
  <si>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</si>
  <si>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</si>
  <si>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</si>
  <si>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</si>
  <si>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</si>
  <si>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</si>
  <si>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</si>
  <si>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</si>
  <si>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</si>
  <si>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</si>
  <si>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</si>
  <si>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</si>
  <si>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</si>
  <si>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</si>
  <si>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</si>
  <si>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</si>
  <si>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</si>
  <si>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</si>
  <si>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</si>
  <si>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</si>
  <si>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</si>
  <si>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</si>
  <si>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</si>
  <si>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</si>
  <si>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</si>
  <si>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</si>
  <si>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</si>
  <si>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</si>
  <si>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</si>
  <si>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</si>
  <si>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</si>
  <si>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</si>
  <si>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</si>
  <si>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</si>
  <si>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</si>
  <si>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</si>
  <si>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</si>
  <si>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</si>
  <si>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</si>
  <si>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</si>
  <si>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</si>
  <si>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</si>
  <si>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</si>
  <si>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</si>
  <si>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</si>
  <si>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</si>
  <si>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</si>
  <si>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</si>
  <si>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</si>
  <si>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</si>
  <si>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</si>
  <si>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</si>
  <si>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</si>
  <si>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</si>
  <si>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</si>
  <si>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</si>
  <si>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</si>
  <si>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</si>
  <si>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</si>
  <si>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</si>
  <si>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</si>
  <si>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</si>
  <si>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</si>
  <si>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</si>
  <si>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</si>
  <si>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</si>
  <si>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</si>
  <si>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</si>
  <si>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</si>
  <si>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</si>
  <si>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</si>
  <si>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</si>
  <si>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</si>
  <si>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</si>
  <si>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</si>
  <si>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</si>
  <si>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</si>
  <si>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</si>
  <si>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</si>
  <si>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</si>
  <si>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</si>
  <si>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</si>
  <si>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</si>
  <si>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</si>
  <si>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</si>
  <si>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</si>
  <si>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</si>
  <si>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</si>
  <si>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</si>
  <si>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</si>
  <si>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</si>
  <si>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</si>
  <si>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</si>
  <si>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</si>
  <si>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</si>
  <si>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</si>
  <si>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</si>
  <si>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</si>
  <si>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</si>
  <si>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</si>
  <si>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</si>
  <si>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</si>
  <si>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</si>
  <si>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</si>
  <si>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</si>
  <si>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</si>
  <si>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</si>
  <si>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</si>
  <si>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</si>
  <si>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</si>
  <si>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</si>
  <si>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</si>
  <si>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</si>
  <si>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</si>
  <si>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</si>
  <si>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</si>
  <si>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</si>
  <si>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</si>
  <si>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</si>
  <si>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</si>
  <si>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</si>
  <si>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</si>
  <si>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</si>
  <si>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</si>
  <si>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</si>
  <si>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</si>
  <si>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</si>
  <si>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</si>
  <si>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</si>
  <si>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</si>
  <si>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</si>
  <si>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</si>
  <si>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</si>
  <si>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</si>
  <si>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</si>
  <si>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</si>
  <si>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</si>
  <si>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</si>
  <si>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</si>
  <si>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</si>
  <si>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</si>
  <si>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</si>
  <si>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</si>
  <si>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</si>
  <si>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</si>
  <si>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</si>
  <si>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</si>
  <si>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</si>
  <si>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</si>
  <si>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</si>
  <si>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</si>
  <si>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</si>
  <si>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</si>
  <si>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</si>
  <si>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</si>
  <si>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</si>
  <si>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</si>
  <si>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</si>
  <si>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</si>
  <si>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</si>
  <si>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</si>
  <si>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</si>
  <si>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</si>
  <si>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</si>
  <si>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</si>
  <si>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</si>
  <si>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</si>
  <si>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</si>
  <si>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</si>
  <si>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</si>
  <si>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</si>
  <si>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</si>
  <si>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</si>
  <si>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</si>
  <si>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</si>
  <si>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</si>
  <si>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</si>
  <si>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</si>
  <si>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</si>
  <si>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</si>
  <si>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</si>
  <si>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</si>
  <si>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</si>
  <si>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</si>
  <si>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</si>
  <si>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</si>
  <si>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</si>
  <si>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</si>
  <si>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</si>
  <si>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</si>
  <si>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</si>
  <si>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</si>
  <si>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</si>
  <si>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</si>
  <si>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</si>
  <si>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</si>
  <si>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</si>
  <si>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</si>
  <si>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</si>
  <si>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</si>
  <si>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</si>
  <si>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</si>
  <si>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</si>
  <si>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</si>
  <si>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</si>
  <si>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</si>
  <si>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</si>
  <si>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</si>
  <si>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</si>
  <si>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</si>
  <si>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</si>
  <si>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</si>
  <si>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</si>
  <si>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</si>
  <si>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</si>
  <si>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</si>
  <si>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</si>
  <si>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</si>
  <si>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</si>
  <si>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</si>
  <si>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</si>
  <si>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</si>
  <si>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</si>
  <si>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</si>
  <si>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</si>
  <si>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</si>
  <si>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</si>
  <si>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</si>
  <si>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</si>
  <si>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</si>
  <si>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</si>
  <si>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</si>
  <si>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</si>
  <si>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</si>
  <si>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</si>
  <si>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</si>
  <si>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</si>
  <si>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</si>
  <si>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</si>
  <si>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</si>
  <si>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</si>
  <si>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</si>
  <si>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</si>
  <si>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</si>
  <si>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</si>
  <si>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</si>
  <si>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</si>
  <si>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</si>
  <si>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</si>
  <si>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</si>
  <si>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</si>
  <si>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</si>
  <si>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</si>
  <si>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</si>
  <si>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</si>
  <si>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</si>
  <si>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</si>
  <si>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</si>
  <si>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</si>
  <si>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</si>
  <si>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</si>
  <si>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</si>
  <si>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</si>
  <si>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</si>
  <si>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</si>
  <si>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</si>
  <si>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</si>
  <si>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</si>
  <si>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</si>
  <si>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</si>
  <si>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</si>
  <si>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</si>
  <si>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</si>
  <si>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</si>
  <si>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</si>
  <si>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</si>
  <si>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</si>
  <si>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</si>
  <si>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</si>
  <si>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</si>
  <si>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</si>
  <si>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</si>
  <si>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</si>
  <si>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</si>
  <si>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</si>
  <si>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</si>
  <si>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</si>
  <si>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</si>
  <si>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</si>
  <si>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</si>
  <si>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</si>
  <si>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</si>
  <si>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</si>
  <si>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</si>
  <si>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</si>
  <si>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</si>
  <si>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</si>
  <si>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</si>
  <si>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</si>
  <si>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</si>
  <si>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</si>
  <si>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</si>
  <si>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</si>
  <si>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</si>
  <si>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</si>
  <si>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</si>
  <si>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</si>
  <si>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</si>
  <si>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</si>
  <si>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</si>
  <si>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</si>
  <si>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</si>
  <si>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</si>
  <si>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</si>
  <si>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</si>
  <si>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</si>
  <si>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</si>
  <si>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</si>
  <si>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</si>
  <si>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</si>
  <si>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</si>
  <si>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</si>
  <si>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</si>
  <si>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</si>
  <si>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</si>
  <si>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</si>
  <si>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</si>
  <si>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</si>
  <si>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</si>
  <si>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</si>
  <si>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</si>
  <si>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</si>
  <si>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</si>
  <si>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</si>
  <si>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</si>
  <si>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</si>
  <si>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</si>
  <si>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</si>
  <si>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</si>
  <si>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</si>
  <si>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</si>
  <si>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</si>
  <si>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</si>
  <si>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</si>
  <si>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</si>
  <si>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</si>
  <si>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</si>
  <si>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</si>
  <si>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</si>
  <si>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</si>
  <si>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</si>
  <si>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</si>
  <si>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</si>
  <si>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</si>
  <si>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</si>
  <si>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</si>
  <si>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</si>
  <si>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</si>
  <si>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</si>
  <si>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</si>
  <si>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</si>
  <si>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</si>
  <si>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</si>
  <si>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</si>
  <si>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</si>
  <si>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</si>
  <si>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</si>
  <si>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</si>
  <si>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</si>
  <si>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</si>
  <si>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</si>
  <si>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</si>
  <si>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</si>
  <si>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</si>
  <si>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</si>
  <si>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</si>
  <si>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</si>
  <si>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</si>
  <si>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</si>
  <si>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</si>
  <si>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</si>
  <si>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</si>
  <si>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</si>
  <si>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</si>
  <si>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</si>
  <si>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</si>
  <si>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</si>
  <si>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</si>
  <si>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</si>
  <si>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</si>
  <si>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</si>
  <si>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</si>
  <si>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</si>
  <si>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</si>
  <si>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</si>
  <si>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</si>
  <si>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</si>
  <si>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</si>
  <si>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</si>
  <si>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</si>
  <si>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</si>
  <si>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</si>
  <si>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</si>
  <si>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</si>
  <si>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</si>
  <si>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</si>
  <si>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</si>
  <si>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</si>
  <si>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</si>
  <si>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</si>
  <si>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</si>
  <si>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</si>
  <si>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</si>
  <si>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</si>
  <si>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</si>
  <si>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</si>
  <si>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</si>
  <si>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</si>
  <si>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</si>
  <si>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</si>
  <si>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</si>
  <si>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</si>
  <si>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</si>
  <si>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</si>
  <si>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</si>
  <si>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</si>
  <si>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</si>
  <si>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</si>
  <si>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</si>
  <si>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</si>
  <si>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</si>
  <si>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</si>
  <si>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</si>
  <si>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</si>
  <si>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</si>
  <si>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</si>
  <si>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</si>
  <si>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</si>
  <si>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</si>
  <si>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</si>
  <si>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</si>
  <si>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</si>
  <si>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</si>
  <si>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</si>
  <si>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</si>
  <si>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</si>
  <si>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</si>
  <si>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</si>
  <si>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</si>
  <si>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</si>
  <si>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</si>
  <si>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</si>
  <si>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</si>
  <si>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</si>
  <si>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</si>
  <si>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</si>
  <si>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</si>
  <si>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</si>
  <si>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</si>
  <si>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</si>
  <si>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</si>
  <si>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</si>
  <si>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</si>
  <si>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</si>
  <si>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</si>
  <si>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</si>
  <si>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</si>
  <si>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</si>
  <si>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</si>
  <si>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</si>
  <si>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</si>
  <si>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</si>
  <si>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</si>
  <si>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</si>
  <si>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</si>
  <si>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</si>
  <si>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</si>
  <si>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</si>
  <si>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</si>
  <si>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</si>
  <si>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</si>
  <si>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</si>
  <si>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</si>
  <si>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</si>
  <si>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</si>
  <si>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</si>
  <si>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</si>
  <si>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</si>
  <si>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</si>
  <si>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</si>
  <si>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</si>
  <si>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</si>
  <si>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</si>
  <si>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</si>
  <si>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</si>
  <si>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</si>
  <si>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</si>
  <si>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</si>
  <si>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</si>
  <si>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</si>
  <si>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</si>
  <si>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</si>
  <si>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</si>
  <si>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</si>
  <si>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</si>
  <si>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</si>
  <si>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</si>
  <si>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</si>
  <si>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</si>
  <si>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</si>
  <si>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</si>
  <si>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</si>
  <si>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</si>
  <si>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</si>
  <si>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</si>
  <si>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</si>
  <si>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</si>
  <si>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</si>
  <si>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</si>
  <si>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</si>
  <si>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</si>
  <si>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</si>
  <si>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</si>
  <si>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</si>
  <si>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</si>
  <si>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</si>
  <si>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</si>
  <si>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</si>
  <si>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</si>
  <si>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</si>
  <si>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</si>
  <si>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</si>
  <si>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</si>
  <si>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</si>
  <si>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</si>
  <si>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</si>
  <si>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</si>
  <si>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</si>
  <si>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</si>
  <si>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</si>
  <si>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</si>
  <si>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</si>
  <si>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</si>
  <si>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</si>
  <si>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</si>
  <si>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</si>
  <si>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</si>
  <si>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</si>
  <si>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</si>
  <si>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</si>
  <si>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</si>
  <si>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</si>
  <si>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</si>
  <si>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</si>
  <si>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</si>
  <si>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</si>
  <si>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</si>
  <si>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</si>
  <si>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</si>
  <si>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</si>
  <si>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</si>
  <si>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</si>
  <si>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</si>
  <si>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</si>
  <si>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</si>
  <si>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</si>
  <si>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</si>
  <si>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</si>
  <si>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</si>
  <si>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</si>
  <si>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</si>
  <si>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</si>
  <si>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</si>
  <si>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</si>
  <si>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</si>
  <si>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</si>
  <si>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</si>
  <si>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</si>
  <si>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</si>
  <si>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</si>
  <si>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</si>
  <si>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</si>
  <si>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</si>
  <si>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</si>
  <si>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</si>
  <si>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</si>
  <si>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</si>
  <si>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</si>
  <si>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</si>
  <si>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</si>
  <si>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</si>
  <si>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</si>
  <si>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</si>
  <si>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</si>
  <si>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</si>
  <si>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</si>
  <si>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</si>
  <si>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</si>
  <si>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</si>
  <si>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</si>
  <si>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</si>
  <si>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</si>
  <si>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</si>
  <si>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</si>
  <si>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</si>
  <si>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</si>
  <si>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</si>
  <si>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</si>
  <si>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</si>
  <si>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</si>
  <si>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</si>
  <si>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</si>
  <si>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</si>
  <si>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</si>
  <si>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</si>
  <si>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</si>
  <si>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</si>
  <si>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</si>
  <si>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</si>
  <si>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</si>
  <si>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</si>
  <si>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</si>
  <si>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</si>
  <si>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</si>
  <si>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</si>
  <si>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</si>
  <si>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</si>
  <si>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</si>
  <si>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</si>
  <si>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</si>
  <si>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</si>
  <si>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</si>
  <si>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</si>
  <si>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</si>
  <si>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</si>
  <si>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</si>
  <si>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</si>
  <si>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</si>
  <si>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</si>
  <si>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</si>
  <si>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</si>
  <si>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</si>
  <si>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</si>
  <si>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</si>
  <si>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</si>
  <si>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</si>
  <si>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</si>
  <si>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</si>
  <si>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</si>
  <si>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</si>
  <si>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</si>
  <si>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</si>
  <si>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</si>
  <si>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</si>
  <si>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</si>
  <si>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</si>
  <si>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</si>
  <si>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</si>
  <si>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</si>
  <si>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</si>
  <si>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</si>
  <si>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</si>
  <si>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</si>
  <si>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</si>
  <si>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</si>
  <si>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</si>
  <si>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</si>
  <si>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</si>
  <si>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</si>
  <si>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</si>
  <si>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</si>
  <si>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</si>
  <si>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</si>
  <si>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</si>
  <si>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</si>
  <si>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</si>
  <si>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</si>
  <si>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</si>
  <si>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</si>
  <si>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</si>
  <si>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</si>
  <si>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</si>
  <si>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</si>
  <si>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</si>
  <si>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</si>
  <si>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</si>
  <si>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</si>
  <si>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</si>
  <si>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</si>
  <si>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</si>
  <si>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</si>
  <si>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</si>
  <si>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</si>
  <si>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</si>
  <si>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</si>
  <si>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</si>
  <si>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</si>
  <si>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</si>
  <si>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</si>
  <si>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</si>
  <si>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</si>
  <si>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</si>
  <si>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</si>
  <si>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</si>
  <si>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</si>
  <si>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</si>
  <si>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</si>
  <si>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</si>
  <si>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</si>
  <si>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</si>
  <si>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</si>
  <si>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</si>
  <si>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</si>
  <si>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</si>
  <si>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</si>
  <si>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</si>
  <si>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</si>
  <si>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</si>
  <si>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</si>
  <si>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</si>
  <si>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</si>
  <si>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</si>
  <si>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</si>
  <si>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</si>
  <si>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</si>
  <si>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</si>
  <si>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</si>
  <si>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</si>
  <si>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</si>
  <si>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</si>
  <si>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</si>
  <si>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</si>
  <si>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</si>
  <si>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</si>
  <si>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</si>
  <si>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</si>
  <si>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</si>
  <si>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</si>
  <si>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</si>
  <si>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</si>
  <si>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</si>
  <si>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</si>
  <si>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</si>
  <si>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</si>
  <si>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</si>
  <si>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</si>
  <si>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</si>
  <si>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</si>
  <si>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</si>
  <si>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</si>
  <si>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</si>
  <si>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</si>
  <si>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</si>
  <si>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</si>
  <si>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</si>
  <si>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</si>
  <si>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</si>
  <si>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</si>
  <si>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</si>
  <si>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</si>
  <si>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</si>
  <si>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</si>
  <si>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</si>
  <si>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</si>
  <si>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</si>
  <si>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</si>
  <si>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</si>
  <si>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</si>
  <si>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</si>
  <si>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</si>
  <si>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</si>
  <si>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</si>
  <si>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</si>
  <si>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</si>
  <si>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</si>
  <si>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</si>
  <si>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</si>
  <si>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</si>
  <si>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</si>
  <si>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</si>
  <si>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</si>
  <si>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</si>
  <si>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</si>
  <si>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</si>
  <si>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</si>
  <si>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</si>
  <si>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</si>
  <si>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</si>
  <si>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</si>
  <si>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</si>
  <si>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</si>
  <si>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</si>
  <si>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</si>
  <si>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</si>
  <si>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</si>
  <si>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</si>
  <si>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</si>
  <si>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</si>
  <si>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</si>
  <si>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</si>
  <si>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</si>
  <si>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</si>
  <si>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</si>
  <si>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</si>
  <si>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</si>
  <si>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</si>
  <si>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</si>
  <si>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</si>
  <si>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</si>
  <si>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</si>
  <si>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</si>
  <si>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</si>
  <si>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</si>
  <si>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</si>
  <si>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</si>
  <si>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</si>
  <si>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</si>
  <si>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</si>
  <si>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</si>
  <si>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</si>
  <si>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</si>
  <si>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</si>
  <si>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</si>
  <si>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</si>
  <si>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</si>
  <si>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</si>
  <si>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</si>
  <si>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</si>
  <si>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</si>
  <si>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</si>
  <si>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</si>
  <si>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</si>
  <si>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</si>
  <si>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</si>
  <si>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</si>
  <si>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</si>
  <si>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</si>
  <si>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</si>
  <si>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</si>
  <si>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</si>
  <si>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</si>
  <si>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</si>
  <si>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</si>
  <si>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</si>
  <si>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</si>
  <si>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</si>
  <si>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</si>
  <si>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</si>
  <si>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</si>
  <si>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</si>
  <si>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</si>
  <si>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</si>
  <si>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</si>
  <si>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</si>
  <si>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</si>
  <si>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</si>
  <si>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</si>
  <si>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</si>
  <si>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</si>
  <si>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</si>
  <si>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</si>
  <si>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</si>
  <si>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</si>
  <si>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</si>
  <si>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</si>
  <si>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</si>
  <si>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</si>
  <si>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</si>
  <si>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</si>
  <si>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</si>
  <si>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</si>
  <si>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</si>
  <si>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</si>
  <si>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</si>
  <si>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</si>
  <si>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</si>
  <si>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</si>
  <si>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</si>
  <si>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</si>
  <si>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</si>
  <si>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</si>
  <si>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</si>
  <si>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</si>
  <si>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</si>
  <si>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</si>
  <si>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</si>
  <si>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</si>
  <si>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</si>
  <si>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</si>
  <si>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</si>
  <si>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</si>
  <si>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</si>
  <si>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</si>
  <si>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</si>
  <si>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</si>
  <si>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</si>
  <si>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</si>
  <si>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</si>
  <si>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</si>
  <si>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</si>
  <si>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</si>
  <si>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</si>
  <si>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</si>
  <si>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</si>
  <si>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</si>
  <si>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</si>
  <si>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</si>
  <si>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</si>
  <si>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</si>
  <si>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</si>
  <si>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</si>
  <si>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</si>
  <si>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</si>
  <si>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</si>
  <si>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</si>
  <si>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</si>
  <si>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</si>
  <si>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</si>
  <si>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</si>
  <si>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</si>
  <si>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</si>
  <si>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</si>
  <si>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</si>
  <si>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</si>
  <si>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</si>
  <si>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</si>
  <si>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</si>
  <si>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</si>
  <si>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</si>
  <si>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</si>
  <si>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</si>
  <si>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</si>
  <si>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</si>
  <si>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</si>
  <si>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</si>
  <si>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</si>
  <si>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</si>
  <si>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</si>
  <si>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</si>
  <si>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</si>
  <si>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</si>
  <si>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</si>
  <si>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</si>
  <si>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</si>
  <si>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</si>
  <si>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</si>
  <si>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</si>
  <si>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</si>
  <si>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</si>
  <si>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</si>
  <si>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</si>
  <si>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</si>
  <si>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</si>
  <si>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</si>
  <si>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</si>
  <si>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</si>
  <si>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</si>
  <si>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</si>
  <si>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</si>
  <si>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</si>
  <si>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</si>
  <si>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</si>
  <si>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</si>
  <si>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</si>
  <si>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</si>
  <si>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</si>
  <si>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</si>
  <si>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</si>
  <si>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</si>
  <si>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</si>
  <si>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</si>
  <si>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</si>
  <si>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</si>
  <si>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</si>
  <si>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</si>
  <si>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</si>
  <si>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</si>
  <si>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</si>
  <si>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</si>
  <si>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</si>
  <si>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</si>
  <si>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</si>
  <si>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</si>
  <si>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</si>
  <si>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</si>
  <si>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</si>
  <si>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</si>
  <si>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</si>
  <si>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</si>
  <si>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</si>
  <si>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</si>
  <si>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</si>
  <si>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</si>
  <si>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</si>
  <si>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</si>
  <si>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</si>
  <si>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</si>
  <si>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</si>
  <si>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</si>
  <si>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</si>
  <si>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</si>
  <si>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</si>
  <si>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</si>
  <si>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</si>
  <si>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</si>
  <si>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</si>
  <si>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</si>
  <si>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</si>
  <si>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</si>
  <si>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</si>
  <si>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</si>
  <si>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</si>
  <si>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</si>
  <si>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</si>
  <si>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</si>
  <si>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</si>
  <si>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</si>
  <si>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</si>
  <si>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</si>
  <si>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</si>
  <si>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</si>
  <si>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</si>
  <si>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</si>
  <si>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</si>
  <si>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</si>
  <si>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</si>
  <si>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</si>
  <si>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</si>
  <si>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</si>
  <si>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</si>
  <si>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</si>
  <si>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</si>
  <si>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</si>
  <si>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</si>
  <si>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</si>
  <si>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</si>
  <si>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</si>
  <si>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</si>
  <si>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</si>
  <si>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</si>
  <si>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</si>
  <si>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</si>
  <si>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</si>
  <si>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</si>
  <si>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</si>
  <si>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</si>
  <si>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</si>
  <si>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</si>
  <si>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</si>
  <si>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</si>
  <si>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</si>
  <si>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</si>
  <si>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</si>
  <si>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</si>
  <si>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</si>
  <si>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</si>
  <si>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</si>
  <si>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</si>
  <si>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</si>
  <si>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</si>
  <si>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</si>
  <si>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</si>
  <si>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</si>
  <si>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</si>
  <si>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</si>
  <si>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</si>
  <si>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</si>
  <si>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</si>
  <si>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</si>
  <si>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</si>
  <si>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</si>
  <si>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</si>
  <si>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</si>
  <si>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</si>
  <si>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</si>
  <si>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</si>
  <si>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</si>
  <si>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</si>
  <si>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</si>
  <si>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</si>
  <si>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</si>
  <si>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</si>
  <si>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</si>
  <si>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</si>
  <si>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</si>
  <si>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</si>
  <si>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</si>
  <si>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</si>
  <si>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</si>
  <si>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</si>
  <si>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</si>
  <si>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</si>
  <si>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</si>
  <si>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</si>
  <si>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</si>
  <si>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</si>
  <si>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</si>
  <si>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</si>
  <si>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</si>
  <si>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</si>
  <si>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</si>
  <si>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</si>
  <si>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</si>
  <si>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</si>
  <si>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</si>
  <si>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</si>
  <si>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</si>
  <si>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</si>
  <si>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</si>
  <si>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</si>
  <si>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</si>
  <si>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</si>
  <si>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</si>
  <si>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</si>
  <si>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</si>
  <si>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</si>
  <si>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</si>
  <si>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</si>
  <si>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</si>
  <si>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</si>
  <si>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</si>
  <si>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</si>
  <si>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</si>
  <si>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</si>
  <si>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</si>
  <si>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</si>
  <si>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</si>
  <si>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</si>
  <si>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</si>
  <si>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</si>
  <si>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</si>
  <si>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</si>
  <si>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</si>
  <si>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</si>
  <si>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</si>
  <si>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</si>
  <si>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</si>
  <si>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</si>
  <si>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</si>
  <si>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</si>
  <si>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</si>
  <si>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</si>
  <si>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</si>
  <si>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</si>
  <si>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</si>
  <si>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</si>
  <si>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</si>
  <si>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</si>
  <si>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</si>
  <si>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</si>
  <si>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</si>
  <si>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</si>
  <si>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</si>
  <si>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</si>
  <si>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</si>
  <si>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</si>
  <si>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</si>
  <si>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</si>
  <si>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</si>
  <si>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</si>
  <si>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</si>
  <si>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</si>
  <si>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</si>
  <si>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</si>
  <si>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</si>
  <si>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</si>
  <si>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</si>
  <si>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</si>
  <si>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</si>
  <si>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</si>
  <si>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</si>
  <si>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</si>
  <si>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</si>
  <si>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</si>
  <si>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</si>
  <si>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</si>
  <si>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</si>
  <si>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</si>
  <si>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</si>
  <si>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</si>
  <si>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</si>
  <si>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</si>
  <si>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</si>
  <si>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</si>
  <si>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</si>
  <si>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</si>
  <si>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</si>
  <si>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</si>
  <si>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</si>
  <si>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</si>
  <si>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</si>
  <si>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</si>
  <si>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</si>
  <si>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</si>
  <si>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</si>
  <si>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</si>
  <si>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</si>
  <si>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</si>
  <si>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</si>
  <si>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</si>
  <si>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</si>
  <si>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</si>
  <si>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</si>
  <si>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</si>
  <si>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</si>
  <si>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</si>
  <si>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</si>
  <si>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</si>
  <si>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</si>
  <si>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</si>
  <si>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</si>
  <si>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</si>
  <si>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</si>
  <si>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</si>
  <si>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</si>
  <si>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</si>
  <si>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</si>
  <si>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</si>
  <si>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</si>
  <si>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</si>
  <si>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</si>
  <si>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</si>
  <si>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</si>
  <si>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</si>
  <si>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</si>
  <si>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</si>
  <si>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</si>
  <si>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</si>
  <si>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</si>
  <si>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</si>
  <si>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</si>
  <si>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</si>
  <si>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</si>
  <si>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</si>
  <si>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</si>
  <si>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</si>
  <si>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</si>
  <si>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</si>
  <si>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</si>
  <si>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</si>
  <si>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</si>
  <si>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</si>
  <si>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</si>
  <si>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</si>
  <si>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</si>
  <si>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</si>
  <si>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</si>
  <si>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</si>
  <si>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</si>
  <si>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</si>
  <si>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</si>
  <si>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</si>
  <si>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</si>
  <si>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</si>
  <si>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</si>
  <si>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</si>
  <si>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</si>
  <si>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</si>
  <si>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</si>
  <si>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</si>
  <si>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</si>
  <si>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</si>
  <si>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</si>
  <si>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</si>
  <si>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</si>
  <si>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</si>
  <si>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</si>
  <si>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</si>
  <si>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</si>
  <si>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</si>
  <si>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</si>
  <si>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</si>
  <si>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</si>
  <si>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</si>
  <si>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</si>
  <si>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</si>
  <si>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</si>
  <si>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</si>
  <si>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</si>
  <si>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</si>
  <si>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</si>
  <si>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</si>
  <si>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</si>
  <si>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</si>
  <si>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</si>
  <si>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</si>
  <si>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</si>
  <si>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</si>
  <si>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</si>
  <si>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</si>
  <si>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</si>
  <si>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</si>
  <si>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</si>
  <si>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</si>
  <si>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</si>
  <si>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</si>
  <si>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</si>
  <si>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</si>
  <si>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</si>
  <si>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</si>
  <si>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</si>
  <si>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</si>
  <si>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</si>
  <si>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</si>
  <si>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</si>
  <si>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</si>
  <si>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</si>
  <si>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</si>
  <si>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</si>
  <si>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</si>
  <si>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</si>
  <si>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</si>
  <si>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</si>
  <si>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</si>
  <si>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</si>
  <si>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</si>
  <si>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</si>
  <si>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</si>
  <si>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</si>
  <si>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</si>
  <si>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</si>
  <si>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</si>
  <si>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</si>
  <si>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</si>
  <si>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</si>
  <si>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</si>
  <si>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</si>
  <si>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</si>
  <si>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</si>
  <si>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</si>
  <si>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</si>
  <si>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</si>
  <si>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</si>
  <si>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</si>
  <si>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</si>
  <si>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</si>
  <si>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</si>
  <si>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</si>
  <si>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</si>
  <si>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</si>
  <si>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</si>
  <si>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</si>
  <si>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</si>
  <si>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</si>
  <si>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</si>
  <si>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</si>
  <si>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</si>
  <si>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</si>
  <si>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</si>
  <si>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</si>
  <si>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</si>
  <si>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</si>
  <si>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</si>
  <si>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</si>
  <si>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</si>
  <si>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</si>
  <si>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</si>
  <si>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</si>
  <si>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</si>
  <si>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</si>
  <si>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</si>
  <si>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</si>
  <si>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</si>
  <si>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</si>
  <si>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</si>
  <si>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</si>
  <si>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</si>
  <si>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</si>
  <si>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</si>
  <si>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</si>
  <si>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</si>
  <si>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</si>
  <si>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</si>
  <si>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</si>
  <si>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</si>
  <si>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</si>
  <si>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</si>
  <si>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</si>
  <si>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</si>
  <si>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</si>
  <si>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</si>
  <si>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</si>
  <si>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</si>
  <si>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</si>
  <si>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</si>
  <si>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</si>
  <si>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</si>
  <si>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</si>
  <si>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</si>
  <si>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</si>
  <si>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</si>
  <si>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</si>
  <si>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</si>
  <si>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</si>
  <si>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</si>
  <si>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</si>
  <si>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</si>
  <si>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</si>
  <si>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</si>
  <si>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</si>
  <si>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</si>
  <si>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</si>
  <si>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</si>
  <si>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</si>
  <si>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</si>
  <si>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</si>
  <si>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</si>
  <si>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</si>
  <si>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</si>
  <si>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</si>
  <si>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</si>
  <si>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</si>
  <si>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</si>
  <si>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</si>
  <si>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</si>
  <si>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</si>
  <si>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</si>
  <si>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</si>
  <si>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</si>
  <si>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</si>
  <si>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</si>
  <si>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</si>
  <si>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</si>
  <si>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</si>
  <si>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</si>
  <si>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</si>
  <si>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</si>
  <si>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</si>
  <si>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</si>
  <si>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</si>
  <si>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</si>
  <si>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</si>
  <si>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</si>
  <si>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</si>
  <si>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</si>
  <si>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</si>
  <si>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</si>
  <si>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</si>
  <si>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</si>
  <si>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</si>
  <si>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</si>
  <si>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</si>
  <si>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</si>
  <si>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</si>
  <si>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</si>
  <si>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</si>
  <si>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</si>
  <si>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</si>
  <si>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</si>
  <si>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</si>
  <si>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</si>
  <si>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</si>
  <si>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</si>
  <si>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</si>
  <si>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</si>
  <si>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</si>
  <si>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</si>
  <si>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</si>
  <si>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</si>
  <si>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</si>
  <si>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</si>
  <si>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</si>
  <si>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</si>
  <si>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</si>
  <si>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</si>
  <si>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</si>
  <si>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</si>
  <si>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</si>
  <si>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</si>
  <si>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</si>
  <si>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</si>
  <si>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</si>
  <si>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</si>
  <si>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</si>
  <si>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</si>
  <si>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</si>
  <si>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</si>
  <si>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</si>
  <si>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</si>
  <si>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</si>
  <si>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</si>
  <si>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</si>
  <si>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</si>
  <si>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</si>
  <si>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</si>
  <si>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</si>
  <si>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</si>
  <si>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</si>
  <si>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</si>
  <si>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</si>
  <si>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</si>
  <si>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</si>
  <si>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</si>
  <si>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</si>
  <si>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</si>
  <si>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</si>
  <si>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</si>
  <si>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</si>
  <si>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</si>
  <si>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</si>
  <si>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</si>
  <si>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</si>
  <si>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</si>
  <si>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</si>
  <si>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</si>
  <si>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</si>
  <si>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</si>
  <si>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</si>
  <si>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</si>
  <si>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</si>
  <si>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</si>
  <si>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</si>
  <si>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</si>
  <si>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</si>
  <si>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</si>
  <si>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</si>
  <si>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</si>
  <si>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</si>
  <si>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</si>
  <si>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</si>
  <si>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</si>
  <si>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</si>
  <si>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</si>
  <si>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</si>
  <si>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</si>
  <si>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</si>
  <si>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</si>
  <si>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</si>
  <si>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</si>
  <si>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</si>
  <si>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</si>
  <si>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</si>
  <si>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</si>
  <si>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</si>
  <si>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</si>
  <si>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</si>
  <si>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</si>
  <si>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</si>
  <si>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</si>
  <si>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</si>
  <si>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</si>
  <si>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</si>
  <si>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</si>
  <si>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</si>
  <si>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</si>
  <si>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</si>
  <si>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</si>
  <si>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</si>
  <si>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</si>
  <si>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</si>
  <si>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</si>
  <si>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</si>
  <si>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</si>
  <si>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</si>
  <si>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</si>
  <si>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</si>
  <si>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</si>
  <si>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</si>
  <si>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</si>
  <si>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</si>
  <si>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</si>
  <si>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</si>
  <si>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</si>
  <si>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</si>
  <si>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</si>
  <si>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</si>
  <si>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</si>
  <si>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</si>
  <si>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</si>
  <si>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</si>
  <si>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</si>
  <si>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</si>
  <si>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</si>
  <si>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</si>
  <si>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</si>
  <si>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</si>
  <si>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</si>
  <si>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</si>
  <si>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</si>
  <si>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</si>
  <si>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</si>
  <si>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</si>
  <si>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</si>
  <si>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</si>
  <si>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</si>
  <si>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</si>
  <si>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</si>
  <si>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</si>
  <si>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</si>
  <si>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</si>
  <si>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</si>
  <si>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</si>
  <si>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</si>
  <si>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</si>
  <si>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</si>
  <si>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</si>
  <si>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</si>
  <si>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</si>
  <si>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</si>
  <si>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</si>
  <si>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</si>
  <si>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</si>
  <si>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</si>
  <si>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</si>
  <si>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</si>
  <si>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</si>
  <si>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</si>
  <si>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</si>
  <si>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</si>
  <si>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</si>
  <si>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</si>
  <si>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</si>
  <si>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</si>
  <si>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</si>
  <si>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</si>
  <si>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</si>
  <si>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</si>
  <si>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</si>
  <si>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</si>
  <si>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</si>
  <si>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</si>
  <si>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</si>
  <si>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</si>
  <si>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</si>
  <si>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</si>
  <si>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</si>
  <si>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</si>
  <si>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</si>
  <si>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</si>
  <si>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</si>
  <si>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</si>
  <si>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</si>
  <si>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</si>
  <si>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</si>
  <si>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</si>
  <si>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</si>
  <si>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</si>
  <si>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</si>
  <si>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</si>
  <si>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</si>
  <si>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</si>
  <si>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</si>
  <si>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</si>
  <si>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</si>
  <si>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</si>
  <si>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</si>
  <si>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</si>
  <si>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</si>
  <si>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</si>
  <si>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</si>
  <si>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</si>
  <si>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</si>
  <si>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</si>
  <si>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</si>
  <si>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</si>
  <si>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</si>
  <si>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</si>
  <si>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</si>
  <si>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</si>
  <si>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</si>
  <si>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</si>
  <si>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</si>
  <si>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</si>
  <si>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</si>
  <si>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</si>
  <si>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</si>
  <si>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</si>
  <si>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</si>
  <si>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</si>
  <si>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</si>
  <si>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</si>
  <si>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</si>
  <si>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</si>
  <si>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</si>
  <si>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</si>
  <si>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</si>
  <si>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</si>
  <si>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</si>
  <si>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</si>
  <si>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</si>
  <si>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</si>
  <si>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</si>
  <si>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</si>
  <si>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</si>
  <si>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</si>
  <si>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</si>
  <si>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</si>
  <si>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</si>
  <si>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</si>
  <si>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</si>
  <si>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</si>
  <si>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</si>
  <si>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</si>
  <si>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</si>
  <si>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</si>
  <si>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</si>
  <si>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</si>
  <si>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</si>
  <si>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</si>
  <si>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</si>
  <si>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</si>
  <si>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</si>
  <si>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</si>
  <si>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</si>
  <si>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</si>
  <si>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</si>
  <si>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</si>
  <si>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</si>
  <si>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</si>
  <si>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</si>
  <si>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</si>
  <si>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</si>
  <si>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</si>
  <si>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</si>
  <si>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</si>
  <si>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</si>
  <si>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</si>
  <si>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</si>
  <si>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</si>
  <si>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</si>
  <si>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</si>
  <si>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</si>
  <si>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</si>
  <si>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</si>
  <si>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</si>
  <si>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</si>
  <si>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</si>
  <si>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</si>
  <si>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</si>
  <si>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</si>
  <si>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</si>
  <si>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</si>
  <si>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</si>
  <si>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</si>
  <si>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</si>
  <si>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</si>
  <si>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</si>
  <si>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</si>
  <si>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</si>
  <si>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</si>
  <si>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</si>
  <si>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</si>
  <si>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</si>
  <si>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</si>
  <si>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</si>
  <si>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</si>
  <si>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</si>
  <si>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</si>
  <si>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</si>
  <si>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</si>
  <si>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</si>
  <si>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</si>
  <si>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</si>
  <si>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</si>
  <si>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</si>
  <si>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</si>
  <si>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</si>
  <si>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</si>
  <si>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</si>
  <si>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</si>
  <si>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</si>
  <si>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</si>
  <si>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</si>
  <si>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</si>
  <si>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</si>
  <si>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</si>
  <si>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</si>
  <si>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</si>
  <si>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</si>
  <si>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</si>
  <si>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</si>
  <si>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</si>
  <si>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</si>
  <si>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</si>
  <si>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</si>
  <si>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</si>
  <si>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</si>
  <si>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</si>
  <si>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</si>
  <si>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</si>
  <si>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</si>
  <si>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</si>
  <si>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</si>
  <si>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</si>
  <si>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</si>
  <si>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</si>
  <si>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</si>
  <si>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</si>
  <si>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</si>
  <si>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</si>
  <si>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</si>
  <si>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</si>
  <si>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</si>
  <si>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</si>
  <si>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</si>
  <si>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</si>
  <si>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</si>
  <si>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</si>
  <si>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</si>
  <si>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</si>
  <si>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</si>
  <si>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</si>
  <si>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</si>
  <si>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</si>
  <si>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</si>
  <si>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</si>
  <si>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</si>
  <si>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</si>
  <si>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</si>
  <si>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</si>
  <si>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</si>
  <si>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</si>
  <si>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</si>
  <si>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</si>
  <si>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</si>
  <si>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</si>
  <si>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</si>
  <si>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</si>
  <si>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</si>
  <si>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</si>
  <si>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</si>
  <si>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</si>
  <si>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</si>
  <si>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</si>
  <si>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</si>
  <si>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</si>
  <si>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</si>
  <si>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</si>
  <si>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</si>
  <si>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</si>
  <si>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</si>
  <si>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</si>
  <si>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</si>
  <si>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</si>
  <si>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</si>
  <si>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</si>
  <si>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</si>
  <si>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</si>
  <si>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</si>
  <si>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</si>
  <si>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</si>
  <si>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</si>
  <si>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</si>
  <si>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</si>
  <si>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</si>
  <si>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</si>
  <si>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</si>
  <si>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</si>
  <si>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</si>
  <si>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</si>
  <si>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</si>
  <si>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</si>
  <si>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</si>
  <si>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</si>
  <si>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</si>
  <si>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</si>
  <si>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</si>
  <si>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</si>
  <si>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</si>
  <si>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</si>
  <si>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</si>
  <si>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</si>
  <si>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</si>
  <si>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</si>
  <si>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</si>
  <si>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</si>
  <si>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</si>
  <si>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</si>
  <si>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</si>
  <si>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</si>
  <si>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</si>
  <si>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</si>
  <si>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</si>
  <si>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</si>
  <si>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</si>
  <si>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</si>
  <si>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</si>
  <si>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</si>
  <si>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</si>
  <si>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</si>
  <si>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</si>
  <si>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</si>
  <si>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</si>
  <si>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</si>
  <si>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</si>
  <si>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</si>
  <si>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</si>
  <si>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</si>
  <si>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</si>
  <si>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</si>
  <si>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</si>
  <si>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</si>
  <si>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</si>
  <si>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</si>
  <si>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</si>
  <si>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</si>
  <si>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</si>
  <si>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</si>
  <si>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</si>
  <si>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</si>
  <si>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</si>
  <si>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</si>
  <si>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</si>
  <si>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</si>
  <si>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</si>
  <si>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</si>
  <si>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</si>
  <si>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</si>
  <si>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</si>
  <si>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</si>
  <si>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</si>
  <si>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</si>
  <si>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</si>
  <si>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</si>
  <si>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</si>
  <si>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</si>
  <si>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</si>
  <si>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</si>
  <si>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</si>
  <si>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</si>
  <si>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</si>
  <si>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</si>
  <si>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</si>
  <si>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</si>
  <si>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</si>
  <si>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</si>
  <si>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</si>
  <si>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</si>
  <si>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</si>
  <si>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</si>
  <si>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</si>
  <si>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</si>
  <si>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</si>
  <si>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</si>
  <si>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</si>
  <si>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</si>
  <si>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</si>
  <si>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</si>
  <si>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</si>
  <si>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</si>
  <si>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</si>
  <si>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</si>
  <si>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</si>
  <si>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</si>
  <si>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</si>
  <si>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</si>
  <si>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</si>
  <si>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</si>
  <si>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</si>
  <si>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</si>
  <si>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</si>
  <si>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</si>
  <si>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</si>
  <si>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</si>
  <si>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</si>
  <si>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</si>
  <si>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</si>
  <si>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</si>
  <si>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</si>
  <si>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</si>
  <si>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</si>
  <si>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</si>
  <si>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</si>
  <si>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</si>
  <si>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</si>
  <si>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</si>
  <si>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</si>
  <si>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</si>
  <si>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</si>
  <si>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</si>
  <si>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</si>
  <si>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</si>
  <si>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</si>
  <si>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</si>
  <si>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</si>
  <si>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</si>
  <si>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</si>
  <si>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</si>
  <si>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</si>
  <si>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</si>
  <si>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</si>
  <si>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</si>
  <si>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</si>
  <si>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</si>
  <si>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</si>
  <si>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</si>
  <si>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</si>
  <si>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</si>
  <si>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</si>
  <si>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</si>
  <si>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</si>
  <si>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</si>
  <si>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</si>
  <si>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</si>
  <si>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</si>
  <si>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</si>
  <si>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</si>
  <si>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</si>
  <si>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</si>
  <si>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</si>
  <si>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</si>
  <si>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</si>
  <si>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</si>
  <si>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</si>
  <si>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</si>
  <si>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</si>
  <si>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</si>
  <si>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</si>
  <si>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</si>
  <si>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</si>
  <si>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</si>
  <si>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</si>
  <si>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</si>
  <si>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</si>
  <si>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</si>
  <si>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</si>
  <si>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</si>
  <si>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</si>
  <si>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</si>
  <si>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</si>
  <si>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</si>
  <si>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</si>
  <si>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</si>
  <si>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</si>
  <si>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</si>
  <si>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</si>
  <si>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</si>
  <si>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</si>
  <si>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</si>
  <si>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</si>
  <si>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</si>
  <si>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</si>
  <si>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</si>
  <si>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</si>
  <si>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</si>
  <si>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</si>
  <si>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</si>
  <si>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</si>
  <si>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</si>
  <si>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</si>
  <si>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</si>
  <si>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</si>
  <si>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</si>
  <si>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</si>
  <si>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</si>
  <si>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</si>
  <si>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</si>
  <si>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</si>
  <si>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</si>
  <si>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</si>
  <si>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</si>
  <si>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</si>
  <si>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</si>
  <si>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</si>
  <si>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</si>
  <si>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</si>
  <si>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</si>
  <si>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</si>
  <si>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</si>
  <si>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</si>
  <si>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</si>
  <si>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</si>
  <si>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</si>
  <si>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</si>
  <si>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</si>
  <si>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</si>
  <si>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</si>
  <si>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</si>
  <si>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</si>
  <si>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</si>
  <si>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</si>
  <si>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</si>
  <si>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</si>
  <si>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</si>
  <si>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</si>
  <si>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</si>
  <si>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</si>
  <si>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</si>
  <si>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</si>
  <si>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</si>
  <si>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</si>
  <si>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</si>
  <si>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</si>
  <si>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</si>
  <si>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</si>
  <si>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</si>
  <si>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</si>
  <si>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</si>
  <si>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</si>
  <si>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</si>
  <si>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</si>
  <si>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</si>
  <si>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</si>
  <si>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</si>
  <si>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</si>
  <si>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</si>
  <si>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</si>
  <si>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</si>
  <si>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</si>
  <si>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</si>
  <si>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</si>
  <si>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</si>
  <si>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</si>
  <si>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</si>
  <si>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</si>
  <si>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</si>
  <si>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</si>
  <si>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</si>
  <si>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</si>
  <si>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</si>
  <si>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</si>
  <si>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</si>
  <si>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</si>
  <si>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</si>
  <si>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</si>
  <si>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</si>
  <si>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</si>
  <si>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</si>
  <si>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</si>
  <si>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</si>
  <si>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</si>
  <si>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</si>
  <si>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</si>
  <si>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</si>
  <si>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</si>
  <si>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</si>
  <si>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</si>
  <si>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</si>
  <si>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</si>
  <si>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</si>
  <si>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</si>
  <si>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</si>
  <si>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</si>
  <si>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</si>
  <si>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</si>
  <si>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</si>
  <si>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</si>
  <si>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</si>
  <si>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</si>
  <si>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</si>
  <si>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</si>
  <si>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</si>
  <si>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</si>
  <si>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</si>
  <si>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</si>
  <si>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</si>
  <si>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</si>
  <si>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</si>
  <si>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</si>
  <si>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</si>
  <si>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</si>
  <si>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</si>
  <si>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</si>
  <si>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</si>
  <si>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</si>
  <si>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</si>
  <si>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</si>
  <si>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</si>
  <si>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</si>
  <si>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</si>
  <si>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</si>
  <si>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</si>
  <si>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</si>
  <si>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</si>
  <si>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</si>
  <si>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</si>
  <si>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</si>
  <si>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</si>
  <si>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</si>
  <si>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</si>
  <si>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</si>
  <si>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</si>
  <si>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</si>
  <si>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</si>
  <si>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</si>
  <si>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</si>
  <si>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</si>
  <si>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</si>
  <si>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</si>
  <si>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</si>
  <si>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</si>
  <si>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</si>
  <si>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</si>
  <si>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</si>
  <si>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</si>
  <si>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</si>
  <si>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</si>
  <si>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</si>
  <si>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</si>
  <si>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</si>
  <si>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</si>
  <si>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</si>
  <si>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</si>
  <si>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</si>
  <si>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</si>
  <si>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</si>
  <si>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</si>
  <si>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</si>
  <si>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</si>
  <si>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</si>
  <si>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</si>
  <si>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</si>
  <si>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</si>
  <si>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</si>
  <si>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</si>
  <si>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</si>
  <si>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</si>
  <si>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</si>
  <si>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</si>
  <si>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</si>
  <si>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</si>
  <si>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</si>
  <si>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</si>
  <si>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</si>
  <si>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</si>
  <si>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</si>
  <si>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</si>
  <si>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</si>
  <si>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</si>
  <si>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</si>
  <si>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</si>
  <si>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</si>
  <si>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</si>
  <si>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</si>
  <si>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</si>
  <si>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</si>
  <si>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</si>
  <si>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</si>
  <si>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</si>
  <si>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</si>
  <si>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</si>
  <si>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</si>
  <si>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</si>
  <si>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</si>
  <si>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</si>
  <si>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</si>
  <si>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</si>
  <si>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</si>
  <si>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</si>
  <si>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</si>
  <si>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</si>
  <si>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</si>
  <si>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</si>
  <si>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</si>
  <si>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</si>
  <si>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</si>
  <si>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</si>
  <si>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</si>
  <si>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</si>
  <si>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</si>
  <si>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</si>
  <si>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</si>
  <si>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</si>
  <si>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</si>
  <si>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</si>
  <si>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</si>
  <si>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</si>
  <si>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</si>
  <si>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</si>
  <si>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</si>
  <si>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</si>
  <si>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</si>
  <si>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</si>
  <si>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</si>
  <si>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</si>
  <si>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</si>
  <si>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</si>
  <si>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</si>
  <si>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</si>
  <si>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</si>
  <si>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</si>
  <si>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</si>
  <si>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</si>
  <si>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</si>
  <si>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</si>
  <si>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</si>
  <si>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</si>
  <si>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</si>
  <si>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</si>
  <si>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</si>
  <si>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</si>
  <si>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</si>
  <si>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</si>
  <si>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</si>
  <si>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</si>
  <si>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</si>
  <si>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</si>
  <si>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</si>
  <si>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</si>
  <si>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</si>
  <si>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</si>
  <si>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</si>
  <si>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</si>
  <si>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</si>
  <si>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</si>
  <si>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</si>
  <si>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</si>
  <si>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</si>
  <si>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</si>
  <si>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</si>
  <si>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</si>
  <si>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</si>
  <si>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</si>
  <si>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</si>
  <si>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</si>
  <si>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</si>
  <si>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</si>
  <si>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</si>
  <si>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</si>
  <si>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</si>
  <si>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</si>
  <si>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</si>
  <si>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</si>
  <si>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</si>
  <si>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</si>
  <si>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</si>
  <si>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</si>
  <si>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</si>
  <si>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</si>
  <si>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</si>
  <si>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</si>
  <si>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</si>
  <si>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</si>
  <si>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</si>
  <si>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</si>
  <si>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</si>
  <si>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</si>
  <si>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</si>
  <si>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</si>
  <si>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</si>
  <si>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</si>
  <si>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</si>
  <si>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</si>
  <si>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</si>
  <si>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</si>
  <si>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</si>
  <si>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</si>
  <si>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</si>
  <si>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</si>
  <si>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</si>
  <si>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</si>
  <si>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</si>
  <si>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</si>
  <si>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</si>
  <si>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</si>
  <si>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</si>
  <si>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</si>
  <si>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</si>
  <si>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</si>
  <si>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</si>
  <si>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</si>
  <si>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</si>
  <si>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</si>
  <si>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</si>
  <si>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</si>
  <si>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</si>
  <si>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</si>
  <si>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</si>
  <si>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</si>
  <si>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</si>
  <si>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</si>
  <si>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</si>
  <si>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</si>
  <si>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</si>
  <si>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</si>
  <si>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</si>
  <si>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</si>
  <si>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</si>
  <si>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</si>
  <si>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</si>
  <si>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</si>
  <si>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</si>
  <si>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</si>
  <si>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</si>
  <si>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</si>
  <si>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</si>
  <si>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</si>
  <si>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</si>
  <si>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</si>
  <si>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</si>
  <si>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</si>
  <si>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</si>
  <si>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</si>
  <si>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</si>
  <si>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</si>
  <si>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</si>
  <si>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</si>
  <si>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</si>
  <si>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</si>
  <si>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</si>
  <si>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</si>
  <si>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</si>
  <si>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</si>
  <si>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</si>
  <si>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</si>
  <si>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</si>
  <si>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</si>
  <si>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</si>
  <si>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</si>
  <si>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</si>
  <si>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</si>
  <si>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</si>
  <si>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</si>
  <si>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</si>
  <si>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</si>
  <si>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</si>
  <si>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</si>
  <si>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</si>
  <si>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</si>
  <si>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</si>
  <si>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</si>
  <si>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</si>
  <si>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</si>
  <si>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</si>
  <si>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</si>
  <si>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</si>
  <si>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</si>
  <si>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</si>
  <si>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</si>
  <si>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</si>
  <si>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</si>
  <si>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</si>
  <si>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</si>
  <si>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</si>
  <si>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</si>
  <si>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</si>
  <si>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</si>
  <si>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</si>
  <si>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</si>
  <si>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</si>
  <si>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</si>
  <si>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</si>
  <si>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</si>
  <si>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</si>
  <si>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</si>
  <si>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</si>
  <si>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</si>
  <si>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</si>
  <si>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</si>
  <si>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</si>
  <si>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</si>
  <si>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</si>
  <si>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</si>
  <si>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</si>
  <si>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</si>
  <si>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</si>
  <si>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</si>
  <si>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</si>
  <si>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</si>
  <si>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</si>
  <si>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</si>
  <si>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</si>
  <si>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</si>
  <si>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</si>
  <si>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</si>
  <si>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</si>
  <si>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</si>
  <si>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</si>
  <si>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</si>
  <si>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</si>
  <si>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</si>
  <si>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</si>
  <si>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</si>
  <si>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</si>
  <si>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</si>
  <si>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</si>
  <si>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</si>
  <si>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</si>
  <si>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</si>
  <si>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</si>
  <si>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</si>
  <si>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</si>
  <si>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</si>
  <si>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</si>
  <si>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</si>
  <si>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</si>
  <si>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</si>
  <si>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</si>
  <si>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</si>
  <si>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</si>
  <si>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</si>
  <si>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</si>
  <si>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</si>
  <si>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</si>
  <si>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</si>
  <si>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</si>
  <si>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</si>
  <si>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</si>
  <si>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</si>
  <si>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</si>
  <si>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</si>
  <si>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</si>
  <si>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</si>
  <si>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</si>
  <si>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</si>
  <si>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</si>
  <si>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</si>
  <si>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</si>
  <si>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</si>
  <si>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</si>
  <si>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</si>
  <si>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</si>
  <si>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</si>
  <si>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</si>
  <si>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</si>
  <si>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</si>
  <si>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</si>
  <si>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</si>
  <si>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</si>
  <si>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</si>
  <si>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</si>
  <si>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</si>
  <si>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</si>
  <si>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</si>
  <si>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</si>
  <si>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</si>
  <si>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</si>
  <si>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</si>
  <si>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</si>
  <si>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</si>
  <si>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</si>
  <si>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</si>
  <si>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</si>
  <si>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</si>
  <si>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</si>
  <si>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</si>
  <si>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</si>
  <si>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</si>
  <si>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</si>
  <si>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</si>
  <si>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</si>
  <si>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</si>
  <si>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</si>
  <si>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</si>
  <si>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</si>
  <si>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</si>
  <si>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</si>
  <si>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</si>
  <si>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</si>
  <si>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</si>
  <si>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</si>
  <si>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</si>
  <si>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</si>
  <si>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</si>
  <si>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</si>
  <si>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</si>
  <si>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</si>
  <si>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</si>
  <si>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</si>
  <si>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</si>
  <si>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</si>
  <si>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</si>
  <si>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</si>
  <si>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</si>
  <si>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</si>
  <si>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</si>
  <si>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</si>
  <si>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</si>
  <si>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</si>
  <si>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</si>
  <si>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</si>
  <si>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</si>
  <si>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</si>
  <si>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</si>
  <si>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</si>
  <si>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</si>
  <si>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</si>
  <si>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</si>
  <si>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</si>
  <si>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</si>
  <si>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</si>
  <si>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</si>
  <si>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</si>
  <si>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</si>
  <si>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</si>
  <si>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</si>
  <si>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</si>
  <si>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</si>
  <si>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</si>
  <si>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</si>
  <si>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</si>
  <si>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</si>
  <si>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</si>
  <si>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</si>
  <si>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</si>
  <si>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</si>
  <si>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</si>
  <si>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</si>
  <si>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</si>
  <si>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</si>
  <si>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</si>
  <si>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</si>
  <si>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</si>
  <si>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</si>
  <si>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</si>
  <si>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</si>
  <si>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</si>
  <si>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</si>
  <si>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</si>
  <si>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</si>
  <si>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</si>
  <si>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</si>
  <si>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</si>
  <si>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</si>
  <si>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</si>
  <si>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</si>
  <si>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</si>
  <si>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</si>
  <si>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</si>
  <si>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</si>
  <si>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</si>
  <si>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</si>
  <si>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</si>
  <si>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</si>
  <si>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</si>
  <si>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</si>
  <si>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</si>
  <si>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</si>
  <si>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</si>
  <si>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</si>
  <si>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</si>
  <si>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</si>
  <si>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</si>
  <si>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</si>
  <si>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</si>
  <si>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</si>
  <si>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</si>
  <si>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</si>
  <si>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</si>
  <si>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</si>
  <si>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</si>
  <si>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</si>
  <si>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</si>
  <si>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</si>
  <si>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</si>
  <si>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</si>
  <si>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</si>
  <si>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</si>
  <si>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</si>
  <si>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</si>
  <si>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</si>
  <si>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</si>
  <si>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</si>
  <si>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</si>
  <si>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</si>
  <si>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</si>
  <si>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</si>
  <si>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</si>
  <si>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</si>
  <si>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</si>
  <si>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</si>
  <si>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</si>
  <si>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</si>
  <si>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</si>
  <si>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</si>
  <si>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</si>
  <si>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</si>
  <si>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</si>
  <si>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</si>
  <si>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</si>
  <si>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</si>
  <si>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</si>
  <si>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</si>
  <si>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</si>
  <si>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</si>
  <si>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</si>
  <si>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</si>
  <si>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</si>
  <si>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</si>
  <si>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</si>
  <si>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</si>
  <si>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</si>
  <si>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</si>
  <si>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</si>
  <si>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</si>
  <si>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</si>
  <si>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</si>
  <si>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</si>
  <si>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</si>
  <si>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</si>
  <si>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</si>
  <si>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</si>
  <si>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</si>
  <si>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</si>
  <si>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</si>
  <si>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</si>
  <si>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</si>
  <si>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</si>
  <si>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</si>
  <si>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</si>
  <si>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</si>
  <si>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</si>
  <si>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</si>
  <si>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</si>
  <si>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</si>
  <si>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</si>
  <si>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</si>
  <si>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</si>
  <si>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</si>
  <si>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</si>
  <si>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</si>
  <si>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</si>
  <si>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</si>
  <si>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</si>
  <si>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</si>
  <si>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</si>
  <si>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</si>
  <si>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</si>
  <si>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</si>
  <si>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</si>
  <si>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</si>
  <si>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</si>
  <si>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</si>
  <si>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</si>
  <si>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</si>
  <si>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</si>
  <si>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</si>
  <si>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</si>
  <si>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</si>
  <si>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</si>
  <si>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</si>
  <si>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</si>
  <si>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</si>
  <si>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</si>
  <si>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</si>
  <si>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</si>
  <si>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</si>
  <si>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</si>
  <si>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</si>
  <si>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</si>
  <si>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</si>
  <si>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</si>
  <si>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</si>
  <si>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</si>
  <si>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</si>
  <si>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</si>
  <si>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</si>
  <si>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</si>
  <si>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</si>
  <si>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</si>
  <si>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</si>
  <si>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</si>
  <si>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</si>
  <si>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</si>
  <si>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</si>
  <si>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</si>
  <si>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</si>
  <si>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</si>
  <si>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</si>
  <si>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</si>
  <si>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</si>
  <si>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</si>
  <si>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</si>
  <si>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</si>
  <si>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</si>
  <si>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</si>
  <si>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</si>
  <si>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</si>
  <si>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</si>
  <si>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</si>
  <si>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</si>
  <si>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</si>
  <si>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</si>
  <si>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</si>
  <si>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</si>
  <si>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</si>
  <si>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</si>
  <si>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</si>
  <si>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</si>
  <si>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</si>
  <si>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</si>
  <si>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</si>
  <si>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</si>
  <si>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</si>
  <si>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</si>
  <si>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</si>
  <si>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</si>
  <si>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</si>
  <si>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</si>
  <si>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</si>
  <si>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</si>
  <si>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</si>
  <si>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</si>
  <si>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</si>
  <si>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</si>
  <si>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</si>
  <si>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</si>
  <si>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</si>
  <si>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</si>
  <si>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</si>
  <si>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</si>
  <si>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</si>
  <si>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</si>
  <si>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</si>
  <si>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</si>
  <si>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</si>
  <si>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</si>
  <si>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</si>
  <si>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</si>
  <si>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</si>
  <si>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</si>
  <si>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</si>
  <si>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</si>
  <si>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</si>
  <si>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</si>
  <si>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</si>
  <si>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</si>
  <si>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</si>
  <si>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</si>
  <si>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</si>
  <si>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</si>
  <si>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</si>
  <si>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</si>
  <si>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</si>
  <si>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</si>
  <si>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</si>
  <si>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</si>
  <si>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</si>
  <si>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</si>
  <si>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</si>
  <si>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</si>
  <si>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</si>
  <si>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</si>
  <si>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</si>
  <si>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</si>
  <si>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</si>
  <si>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</si>
  <si>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</si>
  <si>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</si>
  <si>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</si>
  <si>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</si>
  <si>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</si>
  <si>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</si>
  <si>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</si>
  <si>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</si>
  <si>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</si>
  <si>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</si>
  <si>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</si>
  <si>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</si>
  <si>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</si>
  <si>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</si>
  <si>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</si>
  <si>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</si>
  <si>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</si>
  <si>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</si>
  <si>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</si>
  <si>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</si>
  <si>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</si>
  <si>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</si>
  <si>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</si>
  <si>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</si>
  <si>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</si>
  <si>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</si>
  <si>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</si>
  <si>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</si>
  <si>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</si>
  <si>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</si>
  <si>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</si>
  <si>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</si>
  <si>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</si>
  <si>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</si>
  <si>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</si>
  <si>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</si>
  <si>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</si>
  <si>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</si>
  <si>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</si>
  <si>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</si>
  <si>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</si>
  <si>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</si>
  <si>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</si>
  <si>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</si>
  <si>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</si>
  <si>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</si>
  <si>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</si>
  <si>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</si>
  <si>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</si>
  <si>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</si>
  <si>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</si>
  <si>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</si>
  <si>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</si>
  <si>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</si>
  <si>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</si>
  <si>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</si>
  <si>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</si>
  <si>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</si>
  <si>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</si>
  <si>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</si>
  <si>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</si>
  <si>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</si>
  <si>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</si>
  <si>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</si>
  <si>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</si>
  <si>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</si>
  <si>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</si>
  <si>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</si>
  <si>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</si>
  <si>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</si>
  <si>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</si>
  <si>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</si>
  <si>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</si>
  <si>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</si>
  <si>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</si>
  <si>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</si>
  <si>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</si>
  <si>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</si>
  <si>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</si>
  <si>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</si>
  <si>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</si>
  <si>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</si>
  <si>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</si>
  <si>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</si>
  <si>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</si>
  <si>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</si>
  <si>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</si>
  <si>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</si>
  <si>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</si>
  <si>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</si>
  <si>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</si>
  <si>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</si>
  <si>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</si>
  <si>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</si>
  <si>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</si>
  <si>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</si>
  <si>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</si>
  <si>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</si>
  <si>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</si>
  <si>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</si>
  <si>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</si>
  <si>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</si>
  <si>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</si>
  <si>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</si>
  <si>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</si>
  <si>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</si>
  <si>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</si>
  <si>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</si>
  <si>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</si>
  <si>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</si>
  <si>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</si>
  <si>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</si>
  <si>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</si>
  <si>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</si>
  <si>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</si>
  <si>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</si>
  <si>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</si>
  <si>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</si>
  <si>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</si>
  <si>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</si>
  <si>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</si>
  <si>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</si>
  <si>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</si>
  <si>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</si>
  <si>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</si>
  <si>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</si>
  <si>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</si>
  <si>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</si>
  <si>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</si>
  <si>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</si>
  <si>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</si>
  <si>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</si>
  <si>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</si>
  <si>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</si>
  <si>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</si>
  <si>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</si>
  <si>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</si>
  <si>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</si>
  <si>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</si>
  <si>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</si>
  <si>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</si>
  <si>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</si>
  <si>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</si>
  <si>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</si>
  <si>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</si>
  <si>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</si>
  <si>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</si>
  <si>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</si>
  <si>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</si>
  <si>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</si>
  <si>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</si>
  <si>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</si>
  <si>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</si>
  <si>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</si>
  <si>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</si>
  <si>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</si>
  <si>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</si>
  <si>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</si>
  <si>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</si>
  <si>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</si>
  <si>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</si>
  <si>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</si>
  <si>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</si>
  <si>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</si>
  <si>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</si>
  <si>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</si>
  <si>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</si>
  <si>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</si>
  <si>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</si>
  <si>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</si>
  <si>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</si>
  <si>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</si>
  <si>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</si>
  <si>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</si>
  <si>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</si>
  <si>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</si>
  <si>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</si>
  <si>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</si>
  <si>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</si>
  <si>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</si>
  <si>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</si>
  <si>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</si>
  <si>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</si>
  <si>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</si>
  <si>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</si>
  <si>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</si>
  <si>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</si>
  <si>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</si>
  <si>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</si>
  <si>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</si>
  <si>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</si>
  <si>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</si>
  <si>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</si>
  <si>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</si>
  <si>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</si>
  <si>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</si>
  <si>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</si>
  <si>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</si>
  <si>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</si>
  <si>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</si>
  <si>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</si>
  <si>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</si>
  <si>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</si>
  <si>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</si>
  <si>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</si>
  <si>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</si>
  <si>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</si>
  <si>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</si>
  <si>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</si>
  <si>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</si>
  <si>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</si>
  <si>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</si>
  <si>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</si>
  <si>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</si>
  <si>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</si>
  <si>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</si>
  <si>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</si>
  <si>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</si>
  <si>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</si>
  <si>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</si>
  <si>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</si>
  <si>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</si>
  <si>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</si>
  <si>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</si>
  <si>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</si>
  <si>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</si>
  <si>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</si>
  <si>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</si>
  <si>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</si>
  <si>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</si>
  <si>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</si>
  <si>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</si>
  <si>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</si>
  <si>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</si>
  <si>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</si>
  <si>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</si>
  <si>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</si>
  <si>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</si>
  <si>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</si>
  <si>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</si>
  <si>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</si>
  <si>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</si>
  <si>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</si>
  <si>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</si>
  <si>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</si>
  <si>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</si>
  <si>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</si>
  <si>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</si>
  <si>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</si>
  <si>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</si>
  <si>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</si>
  <si>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</si>
  <si>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</si>
  <si>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</si>
  <si>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</si>
  <si>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</si>
  <si>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</si>
  <si>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</si>
  <si>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</si>
  <si>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</si>
  <si>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</si>
  <si>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</si>
  <si>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</si>
  <si>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</si>
  <si>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</si>
  <si>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</si>
  <si>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</si>
  <si>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</si>
  <si>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</si>
  <si>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</si>
  <si>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</si>
  <si>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</si>
  <si>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</si>
  <si>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</si>
  <si>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</si>
  <si>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</si>
  <si>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</si>
  <si>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</si>
  <si>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</si>
  <si>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</si>
  <si>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</si>
  <si>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</si>
  <si>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</si>
  <si>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</si>
  <si>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</si>
  <si>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</si>
  <si>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</si>
  <si>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</si>
  <si>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</si>
  <si>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</si>
  <si>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</si>
  <si>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</si>
  <si>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</si>
  <si>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</si>
  <si>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</si>
  <si>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</si>
  <si>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</si>
  <si>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</si>
  <si>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</si>
  <si>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</si>
  <si>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</si>
  <si>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</si>
  <si>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</si>
  <si>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</si>
  <si>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</si>
  <si>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</si>
  <si>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</si>
  <si>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</si>
  <si>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</si>
  <si>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</si>
  <si>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</si>
  <si>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</si>
  <si>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</si>
  <si>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</si>
  <si>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</si>
  <si>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</si>
  <si>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</si>
  <si>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</si>
  <si>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</si>
  <si>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</si>
  <si>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</si>
  <si>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</si>
  <si>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</si>
  <si>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</si>
  <si>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</si>
  <si>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</si>
  <si>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</si>
  <si>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</si>
  <si>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</si>
  <si>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</si>
  <si>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</si>
  <si>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</si>
  <si>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</si>
  <si>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</si>
  <si>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</si>
  <si>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</si>
  <si>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</si>
  <si>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</si>
  <si>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</si>
  <si>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</si>
  <si>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</si>
  <si>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</si>
  <si>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</si>
  <si>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</si>
  <si>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</si>
  <si>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</si>
  <si>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</si>
  <si>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</si>
  <si>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</si>
  <si>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</si>
  <si>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</si>
  <si>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</si>
  <si>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</si>
  <si>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</si>
  <si>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</si>
  <si>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</si>
  <si>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</si>
  <si>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</si>
  <si>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</si>
  <si>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</si>
  <si>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</si>
  <si>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</si>
  <si>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</si>
  <si>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</si>
  <si>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</si>
  <si>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</si>
  <si>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</si>
  <si>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</si>
  <si>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</si>
  <si>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</si>
  <si>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</si>
  <si>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</si>
  <si>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</si>
  <si>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</si>
  <si>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</si>
  <si>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</si>
  <si>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</si>
  <si>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</si>
  <si>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</si>
  <si>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</si>
  <si>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</si>
  <si>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</si>
  <si>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</si>
  <si>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</si>
  <si>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</si>
  <si>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</si>
  <si>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</si>
  <si>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</si>
  <si>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</si>
  <si>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</si>
  <si>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</si>
  <si>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</si>
  <si>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</si>
  <si>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</si>
  <si>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</si>
  <si>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</si>
  <si>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</si>
  <si>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</si>
  <si>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</si>
  <si>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</si>
  <si>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</si>
  <si>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</si>
  <si>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</si>
  <si>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</si>
  <si>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</si>
  <si>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</si>
  <si>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</si>
  <si>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</si>
  <si>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</si>
  <si>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</si>
  <si>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</si>
  <si>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</si>
  <si>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</si>
  <si>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</si>
  <si>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</si>
  <si>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</si>
  <si>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</si>
  <si>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</si>
  <si>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</si>
  <si>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</si>
  <si>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</si>
  <si>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</si>
  <si>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</si>
  <si>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</si>
  <si>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</si>
  <si>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</si>
  <si>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</si>
  <si>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</si>
  <si>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</si>
  <si>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</si>
  <si>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</si>
  <si>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</si>
  <si>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</si>
  <si>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</si>
  <si>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</si>
  <si>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</si>
  <si>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</si>
  <si>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</si>
  <si>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</si>
  <si>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</si>
  <si>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</si>
  <si>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</si>
  <si>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</si>
  <si>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</si>
  <si>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</si>
  <si>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</si>
  <si>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</si>
  <si>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</si>
  <si>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</si>
  <si>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</si>
  <si>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</si>
  <si>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</si>
  <si>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</si>
  <si>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</si>
  <si>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</si>
  <si>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</si>
  <si>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</si>
  <si>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</si>
  <si>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</si>
  <si>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</si>
  <si>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</si>
  <si>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</si>
  <si>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</si>
  <si>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</si>
  <si>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</si>
  <si>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</si>
  <si>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</si>
  <si>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</si>
  <si>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</si>
  <si>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</si>
  <si>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</si>
  <si>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</si>
  <si>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</si>
  <si>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</si>
  <si>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</si>
  <si>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</si>
  <si>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</si>
  <si>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</si>
  <si>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</si>
  <si>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</si>
  <si>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</si>
  <si>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</si>
  <si>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</si>
  <si>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</si>
  <si>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</si>
  <si>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</si>
  <si>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</si>
  <si>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</si>
  <si>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</si>
  <si>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</si>
  <si>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</si>
  <si>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</si>
  <si>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</si>
  <si>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</si>
  <si>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</si>
  <si>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</si>
  <si>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</si>
  <si>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</si>
  <si>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</si>
  <si>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</si>
  <si>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</si>
  <si>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</si>
  <si>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</si>
  <si>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</si>
  <si>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</si>
  <si>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</si>
  <si>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</si>
  <si>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</si>
  <si>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</si>
  <si>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</si>
  <si>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</si>
  <si>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</si>
  <si>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</si>
  <si>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</si>
  <si>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</si>
  <si>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</si>
  <si>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</si>
  <si>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</si>
  <si>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</si>
  <si>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</si>
  <si>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</si>
  <si>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</si>
  <si>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</si>
  <si>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</si>
  <si>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</si>
  <si>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</si>
  <si>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</si>
  <si>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</si>
  <si>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</si>
  <si>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</si>
  <si>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</si>
  <si>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</si>
  <si>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</si>
  <si>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</si>
  <si>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</si>
  <si>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</si>
  <si>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</si>
  <si>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</si>
  <si>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</si>
  <si>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</si>
  <si>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</si>
  <si>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</si>
  <si>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</si>
  <si>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</si>
  <si>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</si>
  <si>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</si>
  <si>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</si>
  <si>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</si>
  <si>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</si>
  <si>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</si>
  <si>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</si>
  <si>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</si>
  <si>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</si>
  <si>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</si>
  <si>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</si>
  <si>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</si>
  <si>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</si>
  <si>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</si>
  <si>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</si>
  <si>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</si>
  <si>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</si>
  <si>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</si>
  <si>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</si>
  <si>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</si>
  <si>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</si>
  <si>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</si>
  <si>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</si>
  <si>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</si>
  <si>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</si>
  <si>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</si>
  <si>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</si>
  <si>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</si>
  <si>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</si>
  <si>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</si>
  <si>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</si>
  <si>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</si>
  <si>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</si>
  <si>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</si>
  <si>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</si>
  <si>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</si>
  <si>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</si>
  <si>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</si>
  <si>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</si>
  <si>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</si>
  <si>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</si>
  <si>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</si>
  <si>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</si>
  <si>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</si>
  <si>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</si>
  <si>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</si>
  <si>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</si>
  <si>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</si>
  <si>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</si>
  <si>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</si>
  <si>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</si>
  <si>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</si>
  <si>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</si>
  <si>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</si>
  <si>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</si>
  <si>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</si>
  <si>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</si>
  <si>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</si>
  <si>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</si>
  <si>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</si>
  <si>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</si>
  <si>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</si>
  <si>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</si>
  <si>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</si>
  <si>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</si>
  <si>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</si>
  <si>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</si>
  <si>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</si>
  <si>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</si>
  <si>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</si>
  <si>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</si>
  <si>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</si>
  <si>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</si>
  <si>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</si>
  <si>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</si>
  <si>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</si>
  <si>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</si>
  <si>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</si>
  <si>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</si>
  <si>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</si>
  <si>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</si>
  <si>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</si>
  <si>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</si>
  <si>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</si>
  <si>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</si>
  <si>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</si>
  <si>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</si>
  <si>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</si>
  <si>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</si>
  <si>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</si>
  <si>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</si>
  <si>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</si>
  <si>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</si>
  <si>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</si>
  <si>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</si>
  <si>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</si>
  <si>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</si>
  <si>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</si>
  <si>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</si>
  <si>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</si>
  <si>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</si>
  <si>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</si>
  <si>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</si>
  <si>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</si>
  <si>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</si>
  <si>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</si>
  <si>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</si>
  <si>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</si>
  <si>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</si>
  <si>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</si>
  <si>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</si>
  <si>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</si>
  <si>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</si>
  <si>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</si>
  <si>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</si>
  <si>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</si>
  <si>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</si>
  <si>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</si>
  <si>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</si>
  <si>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</si>
  <si>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</si>
  <si>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</si>
  <si>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</si>
  <si>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</si>
  <si>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</si>
  <si>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</si>
  <si>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</si>
  <si>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</si>
  <si>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</si>
  <si>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</si>
  <si>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</si>
  <si>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</si>
  <si>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</si>
  <si>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</si>
  <si>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</si>
  <si>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</si>
  <si>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</si>
  <si>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</si>
  <si>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</si>
  <si>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</si>
  <si>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</si>
  <si>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</si>
  <si>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</si>
  <si>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</si>
  <si>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</si>
  <si>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</si>
  <si>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</si>
  <si>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</si>
  <si>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</si>
  <si>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</si>
  <si>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</si>
  <si>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</si>
  <si>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</si>
  <si>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</si>
  <si>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</si>
  <si>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</si>
  <si>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</si>
  <si>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</si>
  <si>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</si>
  <si>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</si>
  <si>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</si>
  <si>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</si>
  <si>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</si>
  <si>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</si>
  <si>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</si>
  <si>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</si>
  <si>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</si>
  <si>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</si>
  <si>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</si>
  <si>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</si>
  <si>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</si>
  <si>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</si>
  <si>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</si>
  <si>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</si>
  <si>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</si>
  <si>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</si>
  <si>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</si>
  <si>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</si>
  <si>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</si>
  <si>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</si>
  <si>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</si>
  <si>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</si>
  <si>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</si>
  <si>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</si>
  <si>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</si>
  <si>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</si>
  <si>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</si>
  <si>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</si>
  <si>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</si>
  <si>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</si>
  <si>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</si>
  <si>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</si>
  <si>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</si>
  <si>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</si>
  <si>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</si>
  <si>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</si>
  <si>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</si>
  <si>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</si>
  <si>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</si>
  <si>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</si>
  <si>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</si>
  <si>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</si>
  <si>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</si>
  <si>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</si>
  <si>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</si>
  <si>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</si>
  <si>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</si>
  <si>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</si>
  <si>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</si>
  <si>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</si>
  <si>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</si>
  <si>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</si>
  <si>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</si>
  <si>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</si>
  <si>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</si>
  <si>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</si>
  <si>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</si>
  <si>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</si>
  <si>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</si>
  <si>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</si>
  <si>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</si>
  <si>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</si>
  <si>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</si>
  <si>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</si>
  <si>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</si>
  <si>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</si>
  <si>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</si>
  <si>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</si>
  <si>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</si>
  <si>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</si>
  <si>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</si>
  <si>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</si>
  <si>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</si>
  <si>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</si>
  <si>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</si>
  <si>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</si>
  <si>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</si>
  <si>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</si>
  <si>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</si>
  <si>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</si>
  <si>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</si>
  <si>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</si>
  <si>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</si>
  <si>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</si>
  <si>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</si>
  <si>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</si>
  <si>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</si>
  <si>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</si>
  <si>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</si>
  <si>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</si>
  <si>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</si>
  <si>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</si>
  <si>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</si>
  <si>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</si>
  <si>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</si>
  <si>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</si>
  <si>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</si>
  <si>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</si>
  <si>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</si>
  <si>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</si>
  <si>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</si>
  <si>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</si>
  <si>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</si>
  <si>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</si>
  <si>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</si>
  <si>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</si>
  <si>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</si>
  <si>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</si>
  <si>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</si>
  <si>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</si>
  <si>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</si>
  <si>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</si>
  <si>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</si>
  <si>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</si>
  <si>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</si>
  <si>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</si>
  <si>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</si>
  <si>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</si>
  <si>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</si>
  <si>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</si>
  <si>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</si>
  <si>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</si>
  <si>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</si>
  <si>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</si>
  <si>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</si>
  <si>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</si>
  <si>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</si>
  <si>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</si>
  <si>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</si>
  <si>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</si>
  <si>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</si>
  <si>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</si>
  <si>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</si>
  <si>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</si>
  <si>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</si>
  <si>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</si>
  <si>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</si>
  <si>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</si>
  <si>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</si>
  <si>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</si>
  <si>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</si>
  <si>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</si>
  <si>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</si>
  <si>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</si>
  <si>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</si>
  <si>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</si>
  <si>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</si>
  <si>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</si>
  <si>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</si>
  <si>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</si>
  <si>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</si>
  <si>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</si>
  <si>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</si>
  <si>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</si>
  <si>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</si>
  <si>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</si>
  <si>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</si>
  <si>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</si>
  <si>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</si>
  <si>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</si>
  <si>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</si>
  <si>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</si>
  <si>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</si>
  <si>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</si>
  <si>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</si>
  <si>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</si>
  <si>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</si>
  <si>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</si>
  <si>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</si>
  <si>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</si>
  <si>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</si>
  <si>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</si>
  <si>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</si>
  <si>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</si>
  <si>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</si>
  <si>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</si>
  <si>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</si>
  <si>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</si>
  <si>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</si>
  <si>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</si>
  <si>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</si>
  <si>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</si>
  <si>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</si>
  <si>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</si>
  <si>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</si>
  <si>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</si>
  <si>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</si>
  <si>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</si>
  <si>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</si>
  <si>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</si>
  <si>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</si>
  <si>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</si>
  <si>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</si>
  <si>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</si>
  <si>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</si>
  <si>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</si>
  <si>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</si>
  <si>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</si>
  <si>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</si>
  <si>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</si>
  <si>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</si>
  <si>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</si>
  <si>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</si>
  <si>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</si>
  <si>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</si>
  <si>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</si>
  <si>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</si>
  <si>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</si>
  <si>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</si>
  <si>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</si>
  <si>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</si>
  <si>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</si>
  <si>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</si>
  <si>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</si>
  <si>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</si>
  <si>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</si>
  <si>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</si>
  <si>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</si>
  <si>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</si>
  <si>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</si>
  <si>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</si>
  <si>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</si>
  <si>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</si>
  <si>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</si>
  <si>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</si>
  <si>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</si>
  <si>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</si>
  <si>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</si>
  <si>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</si>
  <si>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</si>
  <si>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</si>
  <si>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</si>
  <si>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</si>
  <si>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</si>
  <si>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</si>
  <si>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</si>
  <si>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</si>
  <si>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</si>
  <si>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</si>
  <si>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</si>
  <si>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</si>
  <si>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</si>
  <si>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</si>
  <si>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</si>
  <si>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</si>
  <si>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</si>
  <si>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</si>
  <si>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</si>
  <si>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</si>
  <si>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</si>
  <si>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</si>
  <si>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</si>
  <si>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</si>
  <si>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</si>
  <si>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</si>
  <si>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</si>
  <si>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</si>
  <si>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</si>
  <si>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</si>
  <si>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</si>
  <si>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</si>
  <si>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</si>
  <si>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</si>
  <si>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</si>
  <si>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</si>
  <si>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</si>
  <si>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</si>
  <si>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</si>
  <si>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</si>
  <si>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</si>
  <si>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</si>
  <si>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</si>
  <si>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</si>
  <si>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</si>
  <si>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</si>
  <si>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</si>
  <si>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</si>
  <si>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</si>
  <si>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</si>
  <si>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</si>
  <si>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</si>
  <si>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</si>
  <si>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</si>
  <si>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</si>
  <si>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</si>
  <si>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</si>
  <si>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</si>
  <si>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</si>
  <si>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</si>
  <si>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</si>
  <si>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</si>
  <si>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</si>
  <si>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</si>
  <si>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</si>
  <si>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</si>
  <si>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</si>
  <si>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</si>
  <si>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</si>
  <si>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</si>
  <si>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</si>
  <si>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</si>
  <si>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</si>
  <si>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</si>
  <si>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</si>
  <si>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</si>
  <si>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</si>
  <si>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</si>
  <si>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</si>
  <si>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</si>
  <si>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</si>
  <si>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</si>
  <si>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</si>
  <si>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</si>
  <si>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</si>
  <si>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</si>
  <si>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</si>
  <si>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</si>
  <si>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</si>
  <si>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</si>
  <si>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</si>
  <si>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</si>
  <si>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</si>
  <si>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</si>
  <si>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</si>
  <si>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</si>
  <si>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</si>
  <si>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</si>
  <si>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</si>
  <si>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</si>
  <si>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</si>
  <si>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</si>
  <si>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</si>
  <si>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</si>
  <si>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</si>
  <si>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</si>
  <si>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</si>
  <si>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</si>
  <si>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</si>
  <si>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</si>
  <si>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</si>
  <si>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</si>
  <si>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</si>
  <si>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</si>
  <si>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</si>
  <si>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</si>
  <si>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</si>
  <si>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</si>
  <si>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</si>
  <si>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</si>
  <si>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</si>
  <si>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</si>
  <si>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</si>
  <si>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</si>
  <si>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</si>
  <si>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</si>
  <si>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</si>
  <si>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</si>
  <si>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</si>
  <si>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</si>
  <si>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</si>
  <si>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</si>
  <si>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</si>
  <si>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</si>
  <si>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</si>
  <si>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</si>
  <si>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</si>
  <si>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</si>
  <si>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</si>
  <si>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</si>
  <si>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</si>
  <si>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</si>
  <si>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</si>
  <si>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</si>
  <si>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</si>
  <si>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</si>
  <si>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</si>
  <si>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</si>
  <si>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</si>
  <si>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</si>
  <si>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</si>
  <si>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</si>
  <si>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</si>
  <si>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</si>
  <si>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</si>
  <si>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</si>
  <si>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</si>
  <si>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</si>
  <si>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</si>
  <si>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</si>
  <si>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</si>
  <si>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</si>
  <si>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</si>
  <si>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</si>
  <si>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</si>
  <si>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</si>
  <si>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</si>
  <si>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</si>
  <si>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</si>
  <si>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</si>
  <si>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</si>
  <si>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</si>
  <si>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</si>
  <si>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</si>
  <si>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</si>
  <si>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</si>
  <si>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</si>
  <si>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</si>
  <si>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</si>
  <si>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</si>
  <si>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</si>
  <si>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</si>
  <si>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</si>
  <si>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</si>
  <si>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</si>
  <si>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</si>
  <si>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</si>
  <si>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</si>
  <si>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</si>
  <si>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</si>
  <si>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</si>
  <si>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</si>
  <si>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</si>
  <si>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</si>
  <si>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</si>
  <si>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</si>
  <si>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</si>
  <si>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</si>
  <si>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</si>
  <si>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</si>
  <si>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</si>
  <si>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</si>
  <si>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</si>
  <si>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</si>
  <si>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</si>
  <si>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</si>
  <si>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</si>
  <si>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</si>
  <si>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</si>
  <si>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</si>
  <si>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</si>
  <si>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</si>
  <si>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</si>
  <si>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</si>
  <si>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</si>
  <si>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</si>
  <si>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</si>
  <si>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</si>
  <si>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</si>
  <si>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</si>
  <si>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</si>
  <si>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</si>
  <si>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</si>
  <si>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</si>
  <si>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</si>
  <si>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</si>
  <si>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</si>
  <si>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</si>
  <si>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</si>
  <si>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</si>
  <si>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</si>
  <si>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</si>
  <si>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</si>
  <si>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</si>
  <si>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</si>
  <si>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</si>
  <si>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</si>
  <si>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</si>
  <si>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</si>
  <si>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</si>
  <si>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</si>
  <si>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</si>
  <si>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</si>
  <si>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</si>
  <si>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</si>
  <si>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</si>
  <si>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</si>
  <si>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</si>
  <si>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</si>
  <si>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</si>
  <si>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</si>
  <si>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</si>
  <si>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</si>
  <si>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</si>
  <si>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</si>
  <si>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</si>
  <si>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</si>
  <si>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</si>
  <si>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</si>
  <si>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</si>
  <si>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</si>
  <si>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</si>
  <si>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</si>
  <si>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</si>
  <si>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</si>
  <si>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</si>
  <si>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</si>
  <si>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</si>
  <si>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</si>
  <si>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</si>
  <si>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</si>
  <si>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</si>
  <si>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</si>
  <si>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</si>
  <si>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</si>
  <si>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</si>
  <si>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</si>
  <si>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</si>
  <si>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</si>
  <si>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</si>
  <si>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</si>
  <si>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</si>
  <si>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</si>
  <si>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</si>
  <si>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</si>
  <si>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</si>
  <si>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</si>
  <si>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</si>
  <si>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</si>
  <si>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</si>
  <si>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</si>
  <si>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</si>
  <si>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</si>
  <si>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</si>
  <si>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</si>
  <si>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</si>
  <si>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</si>
  <si>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</si>
  <si>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</si>
  <si>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</si>
  <si>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</si>
  <si>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</si>
  <si>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</si>
  <si>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</si>
  <si>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</si>
  <si>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</si>
  <si>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</si>
  <si>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</si>
  <si>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</si>
  <si>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</si>
  <si>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</si>
  <si>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</si>
  <si>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</si>
  <si>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</si>
  <si>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</si>
  <si>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</si>
  <si>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</si>
  <si>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</si>
  <si>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</si>
  <si>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</si>
  <si>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</si>
  <si>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</si>
  <si>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</si>
  <si>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</si>
  <si>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</si>
  <si>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</si>
  <si>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</si>
  <si>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</si>
  <si>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</si>
  <si>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</si>
  <si>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</si>
  <si>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</si>
  <si>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</si>
  <si>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</si>
  <si>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</si>
  <si>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</si>
  <si>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</si>
  <si>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</si>
  <si>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</si>
  <si>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</si>
  <si>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</si>
  <si>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</si>
  <si>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</si>
  <si>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</si>
  <si>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</si>
  <si>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</si>
  <si>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</si>
  <si>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</si>
  <si>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</si>
  <si>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</si>
  <si>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</si>
  <si>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</si>
  <si>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</si>
  <si>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</si>
  <si>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</si>
  <si>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</si>
  <si>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</si>
  <si>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</si>
  <si>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</si>
  <si>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</si>
  <si>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</si>
  <si>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</si>
  <si>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</si>
  <si>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</si>
  <si>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</si>
  <si>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</si>
  <si>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</si>
  <si>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</si>
  <si>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</si>
  <si>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</si>
  <si>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</si>
  <si>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</si>
  <si>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</si>
  <si>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</si>
  <si>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</si>
  <si>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</si>
  <si>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</si>
  <si>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</si>
  <si>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</si>
  <si>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</si>
  <si>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</si>
  <si>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</si>
  <si>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</si>
  <si>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</si>
  <si>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</si>
  <si>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</si>
  <si>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</si>
  <si>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</si>
  <si>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</si>
  <si>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</si>
  <si>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</si>
  <si>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</si>
  <si>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</si>
  <si>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</si>
  <si>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</si>
  <si>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</si>
  <si>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</si>
  <si>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</si>
  <si>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</si>
  <si>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</si>
  <si>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</si>
  <si>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</si>
  <si>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</si>
  <si>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</si>
  <si>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</si>
  <si>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</si>
  <si>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</si>
  <si>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</si>
  <si>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</si>
  <si>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</si>
  <si>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</si>
  <si>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</si>
  <si>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</si>
  <si>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</si>
  <si>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</si>
  <si>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</si>
  <si>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</si>
  <si>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</si>
  <si>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</si>
  <si>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</si>
  <si>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</si>
  <si>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</si>
  <si>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</si>
  <si>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</si>
  <si>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</si>
  <si>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</si>
  <si>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</si>
  <si>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</si>
  <si>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</si>
  <si>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</si>
  <si>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</si>
  <si>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</si>
  <si>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</si>
  <si>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</si>
  <si>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</si>
  <si>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</si>
  <si>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</si>
  <si>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</si>
  <si>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</si>
  <si>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</si>
  <si>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</si>
  <si>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</si>
  <si>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</si>
  <si>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</si>
  <si>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</si>
  <si>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</si>
  <si>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</si>
  <si>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</si>
  <si>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</si>
  <si>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</si>
  <si>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</si>
  <si>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</si>
  <si>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</si>
  <si>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</si>
  <si>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</si>
  <si>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</si>
  <si>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</si>
  <si>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</si>
  <si>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</si>
  <si>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</si>
  <si>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</si>
  <si>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</si>
  <si>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</si>
  <si>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</si>
  <si>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</si>
  <si>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</si>
  <si>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</si>
  <si>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</si>
  <si>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</si>
  <si>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</si>
  <si>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</si>
  <si>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</si>
  <si>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</si>
  <si>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</si>
  <si>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</si>
  <si>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</si>
  <si>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</si>
  <si>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</si>
  <si>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</si>
  <si>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</si>
  <si>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</si>
  <si>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</si>
  <si>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</si>
  <si>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</si>
  <si>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</si>
  <si>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</si>
  <si>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</si>
  <si>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</si>
  <si>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</si>
  <si>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</si>
  <si>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</si>
  <si>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</si>
  <si>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</si>
  <si>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</si>
  <si>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</si>
  <si>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</si>
  <si>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</si>
  <si>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</si>
  <si>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</si>
  <si>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</si>
  <si>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</si>
  <si>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</si>
  <si>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</si>
  <si>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</si>
  <si>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</si>
  <si>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</si>
  <si>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</si>
  <si>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</si>
  <si>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</si>
  <si>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</si>
  <si>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</si>
  <si>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</si>
  <si>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</si>
  <si>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</si>
  <si>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</si>
  <si>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</si>
  <si>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</si>
  <si>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</si>
  <si>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</si>
  <si>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</si>
  <si>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</si>
  <si>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</si>
  <si>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</si>
  <si>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</si>
  <si>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</si>
  <si>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</si>
  <si>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</si>
  <si>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</si>
  <si>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</si>
  <si>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</si>
  <si>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</si>
  <si>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</si>
  <si>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</si>
  <si>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</si>
  <si>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</si>
  <si>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</si>
  <si>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</si>
  <si>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</si>
  <si>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</si>
  <si>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</si>
  <si>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</si>
  <si>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</si>
  <si>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</si>
  <si>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</si>
  <si>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</si>
  <si>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</si>
  <si>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</si>
  <si>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</si>
  <si>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</si>
  <si>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</si>
  <si>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</si>
  <si>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</si>
  <si>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</si>
  <si>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</si>
  <si>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</si>
  <si>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</si>
  <si>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</si>
  <si>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</si>
  <si>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</si>
  <si>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</si>
  <si>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</si>
  <si>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</si>
  <si>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</si>
  <si>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</si>
  <si>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</si>
  <si>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</si>
  <si>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</si>
  <si>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</si>
  <si>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</si>
  <si>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</si>
  <si>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</si>
  <si>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</si>
  <si>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</si>
  <si>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</si>
  <si>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</si>
  <si>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</si>
  <si>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</si>
  <si>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</si>
  <si>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</si>
  <si>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</si>
  <si>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</si>
  <si>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</si>
  <si>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</si>
  <si>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</si>
  <si>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</si>
  <si>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</si>
  <si>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</si>
  <si>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</si>
  <si>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</si>
  <si>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</si>
  <si>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</si>
  <si>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</si>
  <si>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</si>
  <si>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</si>
  <si>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</si>
  <si>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</si>
  <si>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</si>
  <si>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</si>
  <si>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</si>
  <si>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</si>
  <si>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</si>
  <si>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</si>
  <si>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</si>
  <si>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</si>
  <si>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</si>
  <si>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</si>
  <si>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</si>
  <si>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</si>
  <si>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</si>
  <si>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</si>
  <si>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</si>
  <si>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</si>
  <si>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</si>
  <si>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</si>
  <si>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</si>
  <si>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</si>
  <si>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</si>
  <si>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</si>
  <si>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</si>
  <si>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</si>
  <si>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</si>
  <si>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</si>
  <si>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</si>
  <si>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</si>
  <si>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</si>
  <si>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</si>
  <si>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</si>
  <si>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</si>
  <si>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</si>
  <si>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</si>
  <si>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</si>
  <si>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</si>
  <si>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</si>
  <si>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</si>
  <si>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</si>
  <si>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</si>
  <si>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</si>
  <si>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</si>
  <si>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</si>
  <si>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</si>
  <si>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</si>
  <si>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</si>
  <si>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</si>
  <si>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</si>
  <si>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</si>
  <si>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</si>
  <si>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</si>
  <si>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</si>
  <si>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</si>
  <si>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</si>
  <si>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</si>
  <si>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</si>
  <si>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</si>
  <si>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</si>
  <si>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</si>
  <si>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</si>
  <si>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</si>
  <si>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</si>
  <si>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</si>
  <si>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</si>
  <si>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</si>
  <si>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</si>
  <si>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</si>
  <si>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</si>
  <si>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</si>
  <si>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</si>
  <si>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</si>
  <si>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</si>
  <si>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</si>
  <si>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</si>
  <si>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</si>
  <si>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</si>
  <si>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</si>
  <si>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</si>
  <si>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</si>
  <si>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</si>
  <si>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</si>
  <si>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</si>
  <si>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</si>
  <si>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</si>
  <si>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</si>
  <si>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</si>
  <si>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</si>
  <si>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</si>
  <si>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</si>
  <si>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</si>
  <si>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</si>
  <si>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</si>
  <si>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</si>
  <si>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</si>
  <si>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</si>
  <si>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</si>
  <si>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</si>
  <si>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</si>
  <si>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</si>
  <si>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</si>
  <si>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</si>
  <si>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</si>
  <si>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</si>
  <si>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</si>
  <si>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</si>
  <si>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</si>
  <si>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</si>
  <si>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</si>
  <si>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</si>
  <si>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</si>
  <si>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</si>
  <si>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</si>
  <si>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</si>
  <si>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</si>
  <si>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</si>
  <si>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</si>
  <si>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</si>
  <si>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</si>
  <si>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</si>
  <si>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</si>
  <si>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</si>
  <si>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</si>
  <si>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</si>
  <si>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</si>
  <si>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</si>
  <si>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</si>
  <si>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</si>
  <si>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</si>
  <si>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</si>
  <si>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</si>
  <si>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</si>
  <si>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</si>
  <si>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</si>
  <si>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</si>
  <si>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</si>
  <si>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</si>
  <si>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</si>
  <si>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</si>
  <si>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</si>
  <si>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</si>
  <si>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</si>
  <si>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</si>
  <si>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</si>
  <si>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</si>
  <si>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</si>
  <si>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</si>
  <si>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</si>
  <si>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</si>
  <si>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</si>
  <si>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</si>
  <si>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</si>
  <si>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</si>
  <si>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</si>
  <si>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</si>
  <si>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</si>
  <si>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</si>
  <si>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</si>
  <si>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</si>
  <si>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</si>
  <si>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</si>
  <si>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</si>
  <si>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</si>
  <si>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</si>
  <si>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</si>
  <si>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</si>
  <si>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</si>
  <si>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</si>
  <si>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</si>
  <si>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</si>
  <si>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</si>
  <si>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</si>
  <si>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</si>
  <si>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</si>
  <si>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</si>
  <si>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</si>
  <si>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</si>
  <si>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</si>
  <si>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</si>
  <si>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</si>
  <si>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</si>
  <si>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</si>
  <si>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</si>
  <si>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</si>
  <si>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</si>
  <si>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</si>
  <si>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</si>
  <si>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</si>
  <si>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</si>
  <si>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</si>
  <si>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</si>
  <si>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</si>
  <si>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</si>
  <si>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</si>
  <si>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</si>
  <si>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</si>
  <si>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</si>
  <si>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</si>
  <si>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</si>
  <si>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</si>
  <si>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</si>
  <si>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</si>
  <si>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</si>
  <si>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</si>
  <si>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</si>
  <si>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</si>
  <si>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</si>
  <si>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</si>
  <si>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</si>
  <si>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</si>
  <si>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</si>
  <si>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</si>
  <si>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</si>
  <si>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</si>
  <si>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</si>
  <si>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</si>
  <si>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</si>
  <si>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</si>
  <si>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</si>
  <si>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</si>
  <si>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</si>
  <si>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</si>
  <si>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</si>
  <si>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</si>
  <si>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</si>
  <si>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</si>
  <si>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</si>
  <si>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</si>
  <si>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</si>
  <si>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</si>
  <si>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</si>
  <si>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</si>
  <si>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</si>
  <si>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</si>
  <si>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</si>
  <si>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</si>
  <si>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</si>
  <si>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</si>
  <si>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</si>
  <si>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</si>
  <si>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</si>
  <si>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</si>
  <si>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</si>
  <si>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</si>
  <si>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</si>
  <si>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</si>
  <si>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</si>
  <si>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</si>
  <si>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</si>
  <si>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</si>
  <si>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</si>
  <si>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</si>
  <si>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</si>
  <si>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</si>
  <si>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</si>
  <si>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</si>
  <si>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</si>
  <si>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</si>
  <si>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</si>
  <si>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</si>
  <si>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</si>
  <si>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</si>
  <si>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</si>
  <si>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</si>
  <si>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</si>
  <si>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</si>
  <si>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</si>
  <si>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</si>
  <si>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</si>
  <si>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</si>
  <si>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</si>
  <si>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</si>
  <si>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</si>
  <si>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</si>
  <si>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</si>
  <si>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</si>
  <si>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</si>
  <si>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</si>
  <si>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</si>
  <si>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</si>
  <si>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</si>
  <si>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</si>
  <si>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</si>
  <si>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</si>
  <si>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</si>
  <si>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</si>
  <si>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</si>
  <si>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</si>
  <si>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</si>
  <si>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</si>
  <si>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</si>
  <si>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</si>
  <si>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</si>
  <si>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</si>
  <si>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</si>
  <si>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</si>
  <si>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</si>
  <si>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</si>
  <si>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</si>
  <si>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</si>
  <si>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</si>
  <si>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</si>
  <si>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</si>
  <si>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</si>
  <si>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</si>
  <si>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</si>
  <si>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</si>
  <si>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</si>
  <si>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</si>
  <si>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</si>
  <si>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</si>
  <si>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</si>
  <si>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</si>
  <si>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</si>
  <si>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</si>
  <si>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</si>
  <si>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</si>
  <si>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</si>
  <si>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</si>
  <si>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</si>
  <si>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</si>
  <si>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</si>
  <si>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</si>
  <si>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</si>
  <si>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</si>
  <si>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</si>
  <si>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</si>
  <si>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</si>
  <si>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</si>
  <si>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</si>
  <si>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</si>
  <si>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</si>
  <si>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</si>
  <si>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</si>
  <si>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</si>
  <si>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</si>
  <si>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</si>
  <si>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</si>
  <si>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</si>
  <si>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</si>
  <si>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</si>
  <si>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</si>
  <si>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</si>
  <si>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</si>
  <si>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</si>
  <si>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</si>
  <si>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</si>
  <si>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</si>
  <si>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</si>
  <si>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</si>
  <si>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</si>
  <si>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</si>
  <si>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</si>
  <si>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</si>
  <si>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</si>
  <si>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</si>
  <si>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</si>
  <si>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</si>
  <si>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</si>
  <si>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</si>
  <si>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</si>
  <si>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</si>
  <si>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</si>
  <si>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</si>
  <si>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</si>
  <si>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</si>
  <si>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</si>
  <si>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</si>
  <si>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</si>
  <si>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</si>
  <si>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</si>
  <si>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</si>
  <si>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</si>
  <si>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</si>
  <si>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</si>
  <si>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</si>
  <si>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</si>
  <si>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</si>
  <si>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</si>
  <si>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</si>
  <si>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</si>
  <si>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</si>
  <si>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</si>
  <si>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</si>
  <si>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</si>
  <si>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</si>
  <si>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</si>
  <si>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</si>
  <si>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</si>
  <si>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</si>
  <si>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</si>
  <si>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</si>
  <si>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</si>
  <si>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</si>
  <si>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</si>
  <si>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</si>
  <si>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</si>
  <si>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</si>
  <si>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</si>
  <si>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</si>
  <si>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</si>
  <si>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</si>
  <si>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</si>
  <si>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</si>
  <si>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</si>
  <si>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</si>
  <si>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</si>
  <si>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</si>
  <si>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</si>
  <si>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</si>
  <si>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</si>
  <si>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</si>
  <si>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</si>
  <si>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</si>
  <si>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</si>
  <si>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</si>
  <si>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</si>
  <si>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</si>
  <si>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</si>
  <si>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</si>
  <si>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</si>
  <si>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</si>
  <si>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</si>
  <si>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</si>
  <si>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</si>
  <si>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</si>
  <si>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</si>
  <si>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</si>
  <si>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</si>
  <si>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</si>
  <si>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</si>
  <si>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</si>
  <si>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</si>
  <si>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</si>
  <si>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</si>
  <si>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</si>
  <si>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</si>
  <si>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</si>
  <si>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</si>
  <si>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</si>
  <si>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</si>
  <si>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</si>
  <si>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</si>
  <si>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</si>
  <si>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</si>
  <si>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</si>
  <si>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</si>
  <si>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</si>
  <si>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</si>
  <si>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</si>
  <si>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</si>
  <si>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</si>
  <si>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</si>
  <si>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</si>
  <si>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</si>
  <si>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</si>
  <si>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</si>
  <si>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</si>
  <si>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</si>
  <si>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</si>
  <si>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</si>
  <si>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</si>
  <si>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</si>
  <si>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</si>
  <si>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</si>
  <si>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</si>
  <si>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</si>
  <si>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</si>
  <si>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</si>
  <si>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</si>
  <si>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</si>
  <si>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</si>
  <si>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</si>
  <si>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</si>
  <si>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</si>
  <si>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</si>
  <si>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</si>
  <si>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</si>
  <si>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</si>
  <si>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</si>
  <si>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</si>
  <si>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</si>
  <si>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</si>
  <si>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</si>
  <si>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</si>
  <si>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</si>
  <si>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</si>
  <si>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</si>
  <si>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</si>
  <si>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</si>
  <si>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</si>
  <si>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</si>
  <si>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</si>
  <si>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</si>
  <si>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</si>
  <si>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</si>
  <si>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</si>
  <si>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</si>
  <si>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</si>
  <si>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</si>
  <si>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</si>
  <si>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</si>
  <si>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</si>
  <si>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</si>
  <si>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</si>
  <si>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</si>
  <si>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</si>
  <si>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</si>
  <si>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</si>
  <si>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</si>
  <si>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</si>
  <si>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</si>
  <si>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</si>
  <si>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</si>
  <si>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</si>
  <si>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</si>
  <si>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</si>
  <si>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</si>
  <si>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</si>
  <si>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</si>
  <si>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</si>
  <si>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</si>
  <si>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</si>
  <si>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</si>
  <si>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</si>
  <si>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</si>
  <si>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</si>
  <si>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</si>
  <si>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</si>
  <si>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</si>
  <si>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</si>
  <si>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</si>
  <si>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</si>
  <si>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</si>
  <si>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</si>
  <si>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</si>
  <si>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</si>
  <si>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</si>
  <si>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</si>
  <si>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</si>
  <si>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</si>
  <si>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</si>
  <si>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</si>
  <si>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</si>
  <si>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</si>
  <si>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</si>
  <si>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</si>
  <si>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</si>
  <si>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</si>
  <si>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</si>
  <si>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</si>
  <si>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</si>
  <si>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</si>
  <si>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</si>
  <si>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</si>
  <si>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</si>
  <si>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</si>
  <si>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</si>
  <si>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</si>
  <si>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</si>
  <si>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</si>
  <si>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</si>
  <si>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</si>
  <si>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</si>
  <si>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</si>
  <si>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</si>
  <si>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</si>
  <si>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</si>
  <si>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</si>
  <si>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</si>
  <si>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</si>
  <si>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</si>
  <si>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</si>
  <si>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</si>
  <si>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</si>
  <si>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</si>
  <si>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</si>
  <si>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</si>
  <si>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</si>
  <si>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</si>
  <si>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</si>
  <si>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</si>
  <si>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</si>
  <si>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</si>
  <si>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</si>
  <si>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</si>
  <si>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</si>
  <si>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</si>
  <si>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</si>
  <si>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</si>
  <si>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</si>
  <si>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</si>
  <si>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</si>
  <si>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</si>
  <si>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</si>
  <si>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</si>
  <si>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</si>
  <si>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</si>
  <si>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</si>
  <si>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</si>
  <si>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</si>
  <si>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</si>
  <si>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</si>
  <si>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</si>
  <si>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</si>
  <si>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</si>
  <si>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</si>
  <si>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</si>
  <si>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</si>
  <si>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</si>
  <si>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</si>
  <si>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</si>
  <si>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</si>
  <si>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</si>
  <si>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</si>
  <si>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</si>
  <si>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</si>
  <si>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</si>
  <si>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</si>
  <si>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</si>
  <si>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</si>
  <si>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</si>
  <si>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</si>
  <si>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</si>
  <si>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</si>
  <si>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</si>
  <si>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</si>
  <si>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</si>
  <si>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</si>
  <si>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</si>
  <si>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</si>
  <si>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</si>
  <si>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</si>
  <si>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</si>
  <si>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</si>
  <si>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</si>
  <si>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</si>
  <si>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</si>
  <si>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</si>
  <si>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</si>
  <si>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</si>
  <si>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</si>
  <si>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</si>
  <si>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</si>
  <si>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</si>
  <si>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</si>
  <si>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</si>
  <si>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</si>
  <si>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</si>
  <si>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</si>
  <si>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</si>
  <si>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</si>
  <si>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</si>
  <si>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</si>
  <si>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</si>
  <si>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</si>
  <si>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</si>
  <si>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</si>
  <si>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</si>
  <si>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</si>
  <si>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</si>
  <si>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</si>
  <si>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</si>
  <si>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</si>
  <si>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</si>
  <si>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</si>
  <si>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</si>
  <si>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</si>
  <si>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</si>
  <si>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</si>
  <si>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</si>
  <si>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</si>
  <si>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</si>
  <si>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</si>
  <si>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</si>
  <si>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</si>
  <si>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</si>
  <si>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</si>
  <si>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</si>
  <si>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</si>
  <si>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</si>
  <si>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</si>
  <si>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</si>
  <si>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</si>
  <si>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</si>
  <si>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</si>
  <si>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</si>
  <si>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</si>
  <si>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</si>
  <si>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</si>
  <si>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</si>
  <si>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</si>
  <si>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</si>
  <si>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</si>
  <si>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</si>
  <si>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</si>
  <si>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</si>
  <si>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</si>
  <si>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</si>
  <si>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</si>
  <si>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</si>
  <si>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</si>
  <si>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</si>
  <si>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</si>
  <si>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</si>
  <si>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</si>
  <si>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</si>
  <si>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</si>
  <si>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</si>
  <si>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</si>
  <si>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</si>
  <si>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</si>
  <si>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</si>
  <si>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</si>
  <si>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</si>
  <si>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</si>
  <si>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</si>
  <si>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</si>
  <si>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</si>
  <si>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</si>
  <si>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</si>
  <si>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</si>
  <si>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</si>
  <si>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</si>
  <si>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</si>
  <si>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</si>
  <si>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</si>
  <si>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</si>
  <si>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</si>
  <si>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</si>
  <si>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</si>
  <si>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</si>
  <si>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</si>
  <si>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</si>
  <si>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</si>
  <si>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</si>
  <si>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</si>
  <si>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</si>
  <si>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</si>
  <si>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</si>
  <si>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</si>
  <si>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</si>
  <si>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</si>
  <si>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</si>
  <si>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</si>
  <si>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</si>
  <si>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</si>
  <si>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</si>
  <si>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</si>
  <si>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</si>
  <si>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</si>
  <si>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</si>
  <si>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</si>
  <si>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</si>
  <si>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</si>
  <si>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</si>
  <si>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</si>
  <si>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</si>
  <si>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</si>
  <si>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</si>
  <si>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</si>
  <si>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</si>
  <si>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</si>
  <si>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</si>
  <si>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</si>
  <si>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</si>
  <si>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</si>
  <si>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</si>
  <si>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</si>
  <si>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</si>
  <si>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</si>
  <si>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</si>
  <si>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</si>
  <si>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</si>
  <si>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</si>
  <si>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</si>
  <si>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</si>
  <si>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</si>
  <si>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</si>
  <si>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</si>
  <si>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</si>
  <si>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</si>
  <si>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</si>
  <si>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</si>
  <si>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</si>
  <si>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</si>
  <si>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</si>
  <si>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</si>
  <si>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</si>
  <si>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</si>
  <si>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</si>
  <si>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</si>
  <si>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</si>
  <si>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</si>
  <si>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</si>
  <si>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</si>
  <si>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</si>
  <si>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</si>
  <si>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</si>
  <si>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</si>
  <si>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</si>
  <si>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</si>
  <si>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</si>
  <si>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</si>
  <si>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</si>
  <si>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</si>
  <si>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</si>
  <si>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</si>
  <si>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</si>
  <si>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</si>
  <si>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</si>
  <si>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</si>
  <si>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</si>
  <si>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</si>
  <si>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</si>
  <si>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</si>
  <si>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</si>
  <si>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</si>
  <si>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</si>
  <si>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</si>
  <si>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</si>
  <si>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</si>
  <si>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</si>
  <si>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</si>
  <si>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</si>
  <si>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</si>
  <si>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</si>
  <si>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</si>
  <si>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</si>
  <si>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</si>
  <si>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</si>
  <si>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</si>
  <si>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</si>
  <si>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</si>
  <si>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</si>
  <si>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</si>
  <si>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</si>
  <si>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</si>
  <si>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</si>
  <si>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</si>
  <si>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</si>
  <si>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</si>
  <si>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</si>
  <si>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</si>
  <si>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</si>
  <si>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</si>
  <si>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</si>
  <si>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</si>
  <si>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</si>
  <si>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</si>
  <si>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</si>
  <si>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</si>
  <si>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</si>
  <si>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</si>
  <si>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</si>
  <si>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</si>
  <si>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</si>
  <si>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</si>
  <si>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</si>
  <si>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</si>
  <si>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</si>
  <si>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</si>
  <si>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</si>
  <si>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</si>
  <si>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</si>
  <si>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</si>
  <si>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</si>
  <si>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</si>
  <si>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</si>
  <si>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</si>
  <si>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</si>
  <si>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</si>
  <si>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</si>
  <si>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</si>
  <si>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</si>
  <si>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</si>
  <si>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</si>
  <si>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</si>
  <si>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</si>
  <si>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</si>
  <si>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</si>
  <si>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</si>
  <si>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</si>
  <si>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</si>
  <si>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</si>
  <si>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</si>
  <si>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</si>
  <si>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</si>
  <si>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</si>
  <si>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</si>
  <si>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</si>
  <si>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</si>
  <si>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</si>
  <si>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</si>
  <si>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</si>
  <si>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</si>
  <si>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</si>
  <si>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</si>
  <si>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</si>
  <si>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</si>
  <si>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</si>
  <si>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</si>
  <si>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</si>
  <si>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</si>
  <si>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</si>
  <si>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</si>
  <si>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</si>
  <si>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</si>
  <si>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</si>
  <si>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</si>
  <si>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</si>
  <si>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</si>
  <si>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</si>
  <si>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</si>
  <si>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</si>
  <si>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</si>
  <si>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</si>
  <si>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</si>
  <si>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</si>
  <si>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</si>
  <si>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</si>
  <si>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</si>
  <si>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</si>
  <si>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</si>
  <si>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</si>
  <si>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</si>
  <si>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</si>
  <si>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</si>
  <si>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</si>
  <si>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</si>
  <si>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</si>
  <si>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</si>
  <si>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</si>
  <si>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</si>
  <si>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</si>
  <si>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</si>
  <si>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</si>
  <si>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</si>
  <si>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</si>
  <si>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</si>
  <si>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</si>
  <si>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</si>
  <si>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</si>
  <si>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</si>
  <si>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</si>
  <si>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</si>
  <si>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</si>
  <si>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</si>
  <si>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</si>
  <si>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</si>
  <si>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</si>
  <si>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</si>
  <si>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</si>
  <si>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</si>
  <si>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</si>
  <si>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</si>
  <si>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</si>
  <si>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</si>
  <si>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</si>
  <si>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</si>
  <si>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</si>
  <si>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</si>
  <si>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</si>
  <si>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</si>
  <si>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</si>
  <si>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</si>
  <si>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</si>
  <si>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</si>
  <si>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</si>
  <si>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</si>
  <si>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</si>
  <si>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</si>
  <si>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</si>
  <si>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</si>
  <si>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</si>
  <si>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</si>
  <si>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</si>
  <si>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</si>
  <si>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</si>
  <si>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</si>
  <si>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</si>
  <si>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</si>
  <si>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</si>
  <si>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</si>
  <si>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</si>
  <si>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</si>
  <si>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</si>
  <si>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</si>
  <si>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</si>
  <si>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</si>
  <si>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</si>
  <si>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</si>
  <si>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</si>
  <si>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</si>
  <si>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</si>
  <si>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</si>
  <si>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</si>
  <si>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</si>
  <si>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</si>
  <si>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</si>
  <si>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</si>
  <si>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</si>
  <si>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</si>
  <si>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</si>
  <si>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</si>
  <si>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</si>
  <si>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</si>
  <si>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</si>
  <si>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</si>
  <si>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</si>
  <si>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</si>
  <si>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</si>
  <si>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</si>
  <si>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</si>
  <si>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</si>
  <si>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</si>
  <si>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</si>
  <si>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</si>
  <si>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</si>
  <si>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</si>
  <si>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</si>
  <si>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</si>
  <si>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</si>
  <si>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</si>
  <si>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</si>
  <si>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</si>
  <si>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</si>
  <si>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</si>
  <si>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</si>
  <si>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</si>
  <si>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</si>
  <si>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</si>
  <si>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</si>
  <si>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</si>
  <si>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</si>
  <si>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</si>
  <si>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</si>
  <si>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</si>
  <si>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</si>
  <si>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</si>
  <si>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</si>
  <si>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</si>
  <si>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</si>
  <si>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</si>
  <si>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</si>
  <si>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</si>
  <si>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</si>
  <si>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</si>
  <si>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</si>
  <si>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</si>
  <si>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</si>
  <si>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</si>
  <si>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</si>
  <si>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</si>
  <si>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</si>
  <si>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</si>
  <si>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</si>
  <si>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</si>
  <si>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</si>
  <si>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</si>
  <si>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</si>
  <si>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</si>
  <si>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</si>
  <si>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</si>
  <si>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</si>
  <si>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</si>
  <si>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</si>
  <si>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</si>
  <si>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</si>
  <si>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</si>
  <si>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</si>
  <si>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</si>
  <si>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</si>
  <si>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</si>
  <si>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</si>
  <si>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</si>
  <si>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</si>
  <si>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</si>
  <si>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</si>
  <si>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</si>
  <si>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</si>
  <si>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</si>
  <si>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</si>
  <si>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</si>
  <si>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</si>
  <si>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</si>
  <si>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</si>
  <si>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</si>
  <si>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</si>
  <si>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</si>
  <si>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</si>
  <si>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</si>
  <si>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</si>
  <si>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</si>
  <si>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</si>
  <si>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</si>
  <si>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</si>
  <si>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</si>
  <si>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</si>
  <si>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</si>
  <si>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</si>
  <si>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</si>
  <si>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</si>
  <si>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</si>
  <si>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</si>
  <si>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</si>
  <si>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</si>
  <si>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</si>
  <si>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</si>
  <si>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</si>
  <si>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</si>
  <si>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</si>
  <si>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</si>
  <si>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</si>
  <si>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</si>
  <si>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</si>
  <si>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</si>
  <si>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</si>
  <si>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</si>
  <si>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</si>
  <si>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</si>
  <si>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</si>
  <si>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</si>
  <si>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</si>
  <si>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</si>
  <si>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</si>
  <si>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</si>
  <si>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</si>
  <si>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</si>
  <si>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</si>
  <si>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</si>
  <si>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</si>
  <si>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</si>
  <si>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</si>
  <si>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</si>
  <si>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</si>
  <si>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</si>
  <si>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</si>
  <si>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</si>
  <si>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</si>
  <si>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</si>
  <si>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</si>
  <si>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</si>
  <si>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</si>
  <si>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</si>
  <si>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</si>
  <si>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</si>
  <si>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</si>
  <si>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</si>
  <si>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</si>
  <si>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</si>
  <si>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</si>
  <si>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</si>
  <si>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</si>
  <si>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</si>
  <si>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</si>
  <si>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</si>
  <si>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</si>
  <si>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</si>
  <si>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</si>
  <si>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</si>
  <si>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</si>
  <si>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</si>
  <si>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</si>
  <si>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</si>
  <si>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</si>
  <si>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</si>
  <si>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</si>
  <si>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</si>
  <si>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</si>
  <si>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</si>
  <si>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</si>
  <si>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</si>
  <si>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</si>
  <si>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</si>
  <si>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</si>
  <si>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</si>
  <si>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</si>
  <si>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</si>
  <si>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</si>
  <si>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</si>
  <si>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</si>
  <si>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</si>
  <si>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</si>
  <si>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</si>
  <si>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</si>
  <si>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</si>
  <si>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</si>
  <si>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</si>
  <si>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</si>
  <si>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</si>
  <si>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</si>
  <si>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</si>
  <si>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</si>
  <si>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</si>
  <si>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</si>
  <si>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</si>
  <si>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</si>
  <si>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</si>
  <si>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</si>
  <si>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</si>
  <si>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</si>
  <si>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</si>
  <si>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</si>
  <si>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</si>
  <si>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</si>
  <si>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</si>
  <si>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</si>
  <si>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</si>
  <si>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</si>
  <si>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</si>
  <si>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</si>
  <si>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</si>
  <si>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</si>
  <si>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</si>
  <si>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</si>
  <si>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</si>
  <si>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</si>
  <si>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</si>
  <si>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</si>
  <si>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</si>
  <si>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</si>
  <si>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</si>
  <si>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</si>
  <si>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</si>
  <si>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</si>
  <si>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</si>
  <si>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</si>
  <si>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</si>
  <si>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</si>
  <si>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</si>
  <si>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</si>
  <si>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</si>
  <si>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</si>
  <si>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</si>
  <si>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</si>
  <si>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</si>
  <si>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</si>
  <si>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</si>
  <si>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</si>
  <si>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</si>
  <si>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</si>
  <si>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</si>
  <si>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</si>
  <si>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</si>
  <si>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</si>
  <si>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</si>
  <si>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</si>
  <si>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</si>
  <si>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</si>
  <si>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</si>
  <si>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</si>
  <si>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</si>
  <si>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</si>
  <si>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</si>
  <si>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</si>
  <si>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</si>
  <si>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</si>
  <si>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</si>
  <si>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</si>
  <si>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</si>
  <si>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</si>
  <si>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</si>
  <si>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</si>
  <si>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</si>
  <si>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</si>
  <si>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</si>
  <si>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</si>
  <si>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</si>
  <si>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</si>
  <si>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</si>
  <si>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</si>
  <si>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</si>
  <si>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</si>
  <si>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</si>
  <si>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</si>
  <si>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</si>
  <si>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</si>
  <si>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</si>
  <si>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</si>
  <si>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</si>
  <si>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</si>
  <si>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</si>
  <si>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</si>
  <si>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</si>
  <si>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</si>
  <si>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</si>
  <si>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</si>
  <si>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</si>
  <si>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</si>
  <si>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</si>
  <si>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</si>
  <si>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</si>
  <si>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</si>
  <si>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</si>
  <si>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</si>
  <si>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</si>
  <si>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</si>
  <si>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</si>
  <si>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</si>
  <si>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</si>
  <si>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</si>
  <si>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</si>
  <si>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</si>
  <si>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</si>
  <si>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</si>
  <si>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</si>
  <si>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</si>
  <si>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</si>
  <si>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</si>
  <si>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</si>
  <si>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</si>
  <si>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</si>
  <si>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</si>
  <si>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</si>
  <si>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</si>
  <si>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</si>
  <si>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</si>
  <si>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</si>
  <si>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</si>
  <si>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</si>
  <si>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</si>
  <si>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</si>
  <si>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</si>
  <si>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</si>
  <si>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</si>
  <si>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</si>
  <si>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</si>
  <si>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</si>
  <si>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</si>
  <si>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</si>
  <si>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</si>
  <si>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</si>
  <si>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</si>
  <si>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</si>
  <si>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</si>
  <si>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</si>
  <si>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</si>
  <si>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</si>
  <si>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</si>
  <si>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</si>
  <si>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</si>
  <si>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</si>
  <si>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</si>
  <si>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</si>
  <si>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</si>
  <si>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</si>
  <si>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</si>
  <si>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</si>
  <si>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</si>
  <si>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</si>
  <si>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</si>
  <si>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</si>
  <si>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</si>
  <si>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</si>
  <si>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</si>
  <si>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</si>
  <si>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</si>
  <si>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</si>
  <si>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</si>
  <si>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</si>
  <si>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</si>
  <si>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</si>
  <si>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</si>
  <si>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</si>
  <si>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</si>
  <si>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</si>
  <si>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</si>
  <si>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</si>
  <si>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</si>
  <si>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</si>
  <si>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</si>
  <si>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</si>
  <si>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</si>
  <si>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</si>
  <si>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</si>
  <si>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</si>
  <si>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</si>
  <si>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</si>
  <si>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</si>
  <si>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</si>
  <si>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</si>
  <si>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</si>
  <si>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</si>
  <si>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</si>
  <si>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</si>
  <si>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</si>
  <si>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</si>
  <si>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</si>
  <si>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</si>
  <si>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</si>
  <si>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</si>
  <si>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</si>
  <si>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</si>
  <si>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</si>
  <si>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</si>
  <si>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</si>
  <si>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</si>
  <si>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</si>
  <si>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</si>
  <si>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</si>
  <si>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</si>
  <si>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</si>
  <si>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</si>
  <si>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</si>
  <si>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</si>
  <si>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</si>
  <si>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</si>
  <si>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</si>
  <si>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</si>
  <si>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</si>
  <si>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</si>
  <si>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</si>
  <si>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</si>
  <si>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</si>
  <si>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</si>
  <si>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</si>
  <si>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</si>
  <si>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</si>
  <si>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</si>
  <si>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</si>
  <si>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</si>
  <si>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</si>
  <si>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</si>
  <si>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</si>
  <si>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</si>
  <si>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</si>
  <si>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</si>
  <si>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</si>
  <si>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</si>
  <si>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</si>
  <si>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</si>
  <si>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</si>
  <si>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</si>
  <si>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</si>
  <si>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</si>
  <si>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</si>
  <si>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</si>
  <si>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</si>
  <si>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</si>
  <si>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</si>
  <si>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</si>
  <si>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</si>
  <si>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</si>
  <si>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</si>
  <si>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</si>
  <si>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</si>
  <si>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</si>
  <si>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</si>
  <si>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</si>
  <si>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</si>
  <si>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</si>
  <si>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</si>
  <si>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</si>
  <si>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</si>
  <si>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</si>
  <si>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</si>
  <si>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</si>
  <si>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</si>
  <si>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</si>
  <si>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</si>
  <si>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</si>
  <si>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</si>
  <si>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</si>
  <si>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</si>
  <si>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</si>
  <si>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</si>
  <si>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</si>
  <si>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</si>
  <si>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</si>
  <si>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</si>
  <si>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</si>
  <si>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</si>
  <si>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</si>
  <si>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</si>
  <si>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</si>
  <si>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</si>
  <si>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</si>
  <si>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</si>
  <si>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</si>
  <si>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</si>
  <si>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</si>
  <si>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</si>
  <si>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</si>
  <si>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</si>
  <si>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</si>
  <si>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</si>
  <si>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</si>
  <si>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</si>
  <si>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</si>
  <si>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</si>
  <si>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</si>
  <si>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</si>
  <si>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</si>
  <si>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</si>
  <si>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</si>
  <si>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</si>
  <si>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</si>
  <si>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</si>
  <si>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</si>
  <si>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</si>
  <si>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</si>
  <si>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</si>
  <si>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</si>
  <si>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</si>
  <si>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</si>
  <si>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</si>
  <si>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</si>
  <si>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</si>
  <si>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</si>
  <si>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</si>
  <si>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</si>
  <si>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</si>
  <si>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</si>
  <si>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</si>
  <si>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</si>
  <si>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</si>
  <si>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</si>
  <si>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</si>
  <si>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</si>
  <si>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</si>
  <si>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</si>
  <si>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</si>
  <si>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</si>
  <si>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</si>
  <si>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</si>
  <si>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</si>
  <si>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</si>
  <si>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</si>
  <si>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</si>
  <si>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</si>
  <si>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</si>
  <si>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</si>
  <si>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</si>
  <si>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</si>
  <si>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</si>
  <si>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</si>
  <si>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</si>
  <si>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</si>
  <si>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</si>
  <si>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</si>
  <si>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</si>
  <si>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</si>
  <si>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</si>
  <si>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</si>
  <si>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</si>
  <si>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</si>
  <si>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</si>
  <si>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</si>
  <si>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</si>
  <si>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</si>
  <si>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</si>
  <si>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</si>
  <si>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</si>
  <si>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</si>
  <si>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</si>
  <si>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</si>
  <si>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</si>
  <si>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</si>
  <si>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</si>
  <si>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</si>
  <si>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</si>
  <si>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</si>
  <si>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</si>
  <si>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</si>
  <si>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</si>
  <si>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</si>
  <si>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</si>
  <si>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</si>
  <si>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</si>
  <si>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</si>
  <si>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</si>
  <si>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</si>
  <si>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</si>
  <si>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</si>
  <si>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</si>
  <si>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</si>
  <si>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</si>
  <si>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</si>
  <si>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</si>
  <si>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</si>
  <si>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</si>
  <si>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</si>
  <si>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</si>
  <si>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</si>
  <si>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</si>
  <si>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</si>
  <si>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</si>
  <si>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</si>
  <si>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</si>
  <si>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</si>
  <si>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</si>
  <si>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</si>
  <si>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</si>
  <si>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</si>
  <si>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</si>
  <si>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</si>
  <si>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</si>
  <si>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</si>
  <si>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</si>
  <si>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</si>
  <si>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</si>
  <si>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</si>
  <si>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</si>
  <si>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</si>
  <si>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</si>
  <si>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</si>
  <si>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</si>
  <si>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</si>
  <si>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</si>
  <si>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</si>
  <si>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</si>
  <si>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</si>
  <si>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</si>
  <si>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</si>
  <si>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</si>
  <si>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</si>
  <si>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</si>
  <si>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</si>
  <si>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</si>
  <si>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</si>
  <si>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</si>
  <si>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</si>
  <si>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</si>
  <si>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</si>
  <si>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</si>
  <si>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</si>
  <si>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</si>
  <si>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</si>
  <si>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</si>
  <si>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</si>
  <si>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</si>
  <si>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</si>
  <si>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</si>
  <si>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</si>
  <si>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</si>
  <si>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</si>
  <si>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</si>
  <si>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</si>
  <si>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</si>
  <si>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</si>
  <si>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</si>
  <si>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</si>
  <si>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</si>
  <si>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</si>
  <si>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</si>
  <si>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</si>
  <si>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</si>
  <si>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</si>
  <si>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</si>
  <si>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</si>
  <si>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</si>
  <si>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</si>
  <si>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</si>
  <si>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</si>
  <si>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</si>
  <si>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</si>
  <si>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</si>
  <si>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</si>
  <si>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</si>
  <si>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</si>
  <si>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</si>
  <si>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</si>
  <si>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</si>
  <si>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</si>
  <si>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</si>
  <si>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</si>
  <si>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</si>
  <si>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</si>
  <si>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</si>
  <si>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</si>
  <si>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</si>
  <si>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</si>
  <si>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</si>
  <si>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</si>
  <si>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</si>
  <si>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</si>
  <si>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</si>
  <si>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</si>
  <si>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</si>
  <si>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</si>
  <si>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</si>
  <si>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</si>
  <si>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</si>
  <si>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</si>
  <si>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</si>
  <si>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</si>
  <si>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</si>
  <si>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</si>
  <si>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</si>
  <si>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</si>
  <si>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</si>
  <si>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</si>
  <si>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</si>
  <si>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</si>
  <si>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</si>
  <si>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</si>
  <si>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</si>
  <si>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</si>
  <si>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</si>
  <si>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</si>
  <si>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</si>
  <si>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</si>
  <si>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</si>
  <si>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</si>
  <si>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</si>
  <si>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</si>
  <si>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</si>
  <si>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</si>
  <si>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</si>
  <si>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</si>
  <si>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</si>
  <si>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</si>
  <si>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</si>
  <si>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</si>
  <si>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</si>
  <si>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</si>
  <si>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</si>
  <si>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</si>
  <si>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</si>
  <si>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</si>
  <si>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</si>
  <si>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</si>
  <si>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</si>
  <si>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</si>
  <si>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</si>
  <si>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</si>
  <si>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</si>
  <si>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</si>
  <si>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</si>
  <si>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</si>
  <si>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</si>
  <si>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</si>
  <si>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</si>
  <si>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</si>
  <si>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</si>
  <si>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</si>
  <si>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</si>
  <si>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</si>
  <si>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</si>
  <si>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</si>
  <si>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</si>
  <si>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</si>
  <si>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</si>
  <si>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</si>
  <si>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</si>
  <si>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</si>
  <si>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</si>
  <si>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</si>
  <si>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</si>
  <si>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</si>
  <si>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</si>
  <si>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</si>
  <si>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</si>
  <si>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</si>
  <si>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</si>
  <si>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</si>
  <si>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</si>
  <si>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</si>
  <si>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</si>
  <si>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</si>
  <si>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</si>
  <si>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</si>
  <si>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</si>
  <si>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</si>
  <si>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</si>
  <si>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</si>
  <si>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</si>
  <si>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</si>
  <si>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</si>
  <si>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</si>
  <si>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</si>
  <si>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</si>
  <si>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</si>
  <si>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</si>
  <si>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</si>
  <si>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</si>
  <si>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</si>
  <si>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</si>
  <si>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</si>
  <si>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</si>
  <si>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</si>
  <si>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</si>
  <si>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</si>
  <si>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</si>
  <si>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</si>
  <si>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</si>
  <si>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</si>
  <si>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</si>
  <si>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</si>
  <si>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</si>
  <si>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</si>
  <si>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</si>
  <si>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</si>
  <si>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</si>
  <si>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</si>
  <si>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</si>
  <si>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</si>
  <si>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</si>
  <si>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</si>
  <si>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</si>
  <si>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</si>
  <si>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</si>
  <si>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</si>
  <si>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</si>
  <si>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</si>
  <si>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</si>
  <si>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</si>
  <si>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</si>
  <si>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</si>
  <si>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</si>
  <si>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</si>
  <si>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</si>
  <si>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</si>
  <si>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</si>
  <si>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</si>
  <si>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</si>
  <si>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</si>
  <si>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</si>
  <si>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</si>
  <si>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</si>
  <si>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</si>
  <si>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</si>
  <si>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</si>
  <si>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</si>
  <si>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</si>
  <si>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</si>
  <si>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</si>
  <si>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</si>
  <si>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</si>
  <si>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</si>
  <si>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</si>
  <si>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</si>
  <si>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</si>
  <si>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</si>
  <si>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</si>
  <si>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</si>
  <si>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</si>
  <si>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</si>
  <si>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</si>
  <si>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</si>
  <si>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</si>
  <si>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</si>
  <si>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</si>
  <si>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</si>
  <si>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</si>
  <si>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</si>
  <si>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</si>
  <si>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</si>
  <si>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</si>
  <si>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</si>
  <si>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</si>
  <si>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</si>
  <si>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</si>
  <si>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</si>
  <si>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</si>
  <si>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</si>
  <si>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</si>
  <si>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</si>
  <si>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</si>
  <si>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</si>
  <si>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</si>
  <si>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</si>
  <si>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</si>
  <si>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</si>
  <si>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</si>
  <si>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</si>
  <si>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</si>
  <si>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</si>
  <si>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</si>
  <si>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</si>
  <si>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</si>
  <si>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</si>
  <si>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</si>
  <si>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</si>
  <si>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</si>
  <si>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</si>
  <si>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</si>
  <si>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</si>
  <si>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</si>
  <si>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</si>
  <si>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</si>
  <si>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</si>
  <si>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</si>
  <si>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</si>
  <si>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</si>
  <si>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</si>
  <si>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</si>
  <si>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</si>
  <si>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</si>
  <si>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</si>
  <si>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</si>
  <si>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</si>
  <si>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</si>
  <si>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</si>
  <si>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</si>
  <si>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</si>
  <si>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</si>
  <si>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</si>
  <si>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</si>
  <si>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</si>
  <si>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</si>
  <si>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</si>
  <si>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</si>
  <si>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</si>
  <si>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</si>
  <si>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</si>
  <si>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</si>
  <si>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</si>
  <si>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</si>
  <si>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</si>
  <si>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</si>
  <si>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</si>
  <si>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</si>
  <si>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</si>
  <si>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</si>
  <si>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</si>
  <si>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</si>
  <si>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</si>
  <si>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</si>
  <si>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</si>
  <si>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</si>
  <si>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</si>
  <si>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</si>
  <si>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</si>
  <si>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</si>
  <si>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</si>
  <si>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</si>
  <si>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</si>
  <si>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</si>
  <si>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</si>
  <si>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</si>
  <si>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</si>
  <si>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</si>
  <si>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</si>
  <si>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</si>
  <si>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</si>
  <si>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</si>
  <si>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</si>
  <si>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</si>
  <si>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</si>
  <si>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</si>
  <si>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</si>
  <si>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</si>
  <si>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</si>
  <si>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</si>
  <si>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</si>
  <si>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</si>
  <si>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</si>
  <si>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</si>
  <si>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</si>
  <si>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</si>
  <si>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</si>
  <si>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</si>
  <si>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</si>
  <si>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</si>
  <si>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</si>
  <si>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</si>
  <si>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</si>
  <si>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</si>
  <si>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</si>
  <si>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</si>
  <si>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</si>
  <si>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</si>
  <si>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</si>
  <si>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</si>
  <si>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</si>
  <si>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</si>
  <si>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</si>
  <si>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</si>
  <si>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</si>
  <si>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</si>
  <si>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</si>
  <si>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</si>
  <si>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</si>
  <si>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</si>
  <si>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</si>
  <si>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</si>
  <si>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</si>
  <si>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</si>
  <si>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</si>
  <si>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</si>
  <si>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</si>
  <si>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</si>
  <si>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</si>
  <si>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</si>
  <si>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</si>
  <si>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</si>
  <si>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</si>
  <si>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</si>
  <si>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</si>
  <si>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</si>
  <si>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</si>
  <si>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</si>
  <si>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</si>
  <si>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</si>
  <si>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</si>
  <si>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</si>
  <si>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</si>
  <si>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</si>
  <si>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</si>
  <si>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</si>
  <si>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</si>
  <si>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</si>
  <si>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</si>
  <si>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</si>
  <si>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</si>
  <si>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</si>
  <si>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</si>
  <si>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</si>
  <si>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</si>
  <si>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</si>
  <si>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</si>
  <si>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</si>
  <si>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</si>
  <si>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</si>
  <si>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</si>
  <si>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</si>
  <si>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</si>
  <si>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</si>
  <si>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</si>
  <si>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</si>
  <si>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</si>
  <si>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</si>
  <si>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</si>
  <si>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</si>
  <si>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</si>
  <si>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</si>
  <si>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</si>
  <si>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</si>
  <si>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</si>
  <si>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</si>
  <si>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</si>
  <si>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</si>
  <si>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</si>
  <si>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</si>
  <si>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</si>
  <si>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</si>
  <si>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</si>
  <si>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</si>
  <si>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</si>
  <si>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</si>
  <si>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</si>
  <si>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</si>
  <si>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</si>
  <si>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</si>
  <si>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</si>
  <si>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</si>
  <si>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</si>
  <si>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</si>
  <si>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</si>
  <si>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</si>
  <si>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</si>
  <si>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</si>
  <si>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</si>
  <si>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</si>
  <si>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</si>
  <si>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</si>
  <si>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</si>
  <si>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</si>
  <si>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</si>
  <si>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</si>
  <si>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</si>
  <si>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</si>
  <si>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</si>
  <si>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</si>
  <si>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</si>
  <si>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</si>
  <si>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</si>
  <si>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</si>
  <si>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</si>
  <si>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</si>
  <si>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</si>
  <si>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</si>
  <si>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</si>
  <si>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</si>
  <si>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</si>
  <si>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</si>
  <si>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</si>
  <si>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</si>
  <si>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</si>
  <si>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</si>
  <si>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</si>
  <si>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</si>
  <si>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</si>
  <si>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</si>
  <si>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</si>
  <si>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</si>
  <si>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</si>
  <si>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</si>
  <si>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</si>
  <si>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</si>
  <si>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</si>
  <si>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</si>
  <si>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</si>
  <si>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</si>
  <si>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</si>
  <si>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</si>
  <si>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</si>
  <si>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</si>
  <si>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</si>
  <si>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</si>
  <si>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</si>
  <si>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</si>
  <si>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</si>
  <si>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</si>
  <si>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</si>
  <si>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</si>
  <si>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</si>
  <si>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</si>
  <si>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</si>
  <si>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</si>
  <si>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</si>
  <si>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</si>
  <si>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</si>
  <si>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</si>
  <si>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</si>
  <si>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</si>
  <si>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</si>
  <si>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</si>
  <si>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</si>
  <si>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</si>
  <si>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</si>
  <si>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</si>
  <si>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</si>
  <si>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</si>
  <si>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</si>
  <si>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</si>
  <si>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</si>
  <si>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</si>
  <si>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</si>
  <si>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</si>
  <si>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</si>
  <si>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</si>
  <si>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</si>
  <si>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</si>
  <si>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</si>
  <si>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</si>
  <si>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</si>
  <si>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</si>
  <si>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</si>
  <si>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</si>
  <si>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</si>
  <si>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</si>
  <si>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</si>
  <si>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</si>
  <si>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</si>
  <si>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</si>
  <si>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</si>
  <si>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</si>
  <si>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</si>
  <si>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</si>
  <si>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</si>
  <si>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</si>
  <si>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</si>
  <si>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</si>
  <si>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</si>
  <si>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</si>
  <si>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</si>
  <si>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</si>
  <si>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</si>
  <si>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</si>
  <si>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</si>
  <si>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</si>
  <si>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</si>
  <si>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</si>
  <si>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</si>
  <si>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</si>
  <si>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</si>
  <si>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</si>
  <si>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</si>
  <si>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</si>
  <si>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</si>
  <si>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</si>
  <si>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</si>
  <si>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</si>
  <si>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</si>
  <si>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</si>
  <si>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</si>
  <si>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</si>
  <si>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</si>
  <si>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</si>
  <si>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</si>
  <si>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</si>
  <si>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</si>
  <si>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</si>
  <si>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</si>
  <si>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</si>
  <si>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</si>
  <si>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</si>
  <si>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</si>
  <si>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</si>
  <si>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</si>
  <si>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</si>
  <si>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</si>
  <si>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</si>
  <si>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</si>
  <si>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</si>
  <si>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</si>
  <si>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</si>
  <si>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</si>
  <si>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</si>
  <si>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</si>
  <si>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</si>
  <si>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</si>
  <si>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</si>
  <si>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</si>
  <si>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</si>
  <si>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</si>
  <si>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</si>
  <si>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</si>
  <si>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</si>
  <si>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</si>
  <si>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</si>
  <si>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</si>
  <si>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</si>
  <si>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</si>
  <si>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</si>
  <si>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</si>
  <si>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</si>
  <si>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</si>
  <si>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</si>
  <si>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</si>
  <si>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</si>
  <si>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</si>
  <si>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</si>
  <si>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</si>
  <si>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</si>
  <si>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</si>
  <si>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</si>
  <si>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</si>
  <si>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</si>
  <si>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</si>
  <si>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</si>
  <si>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</si>
  <si>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</si>
  <si>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</si>
  <si>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</si>
  <si>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</si>
  <si>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</si>
  <si>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</si>
  <si>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</si>
  <si>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</si>
  <si>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</si>
  <si>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</si>
  <si>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</si>
  <si>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</si>
  <si>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</si>
  <si>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</si>
  <si>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</si>
  <si>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</si>
  <si>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</si>
  <si>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</si>
  <si>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</si>
  <si>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</si>
  <si>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</si>
  <si>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</si>
  <si>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</si>
  <si>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</si>
  <si>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</si>
  <si>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</si>
  <si>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</si>
  <si>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</si>
  <si>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</si>
  <si>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</si>
  <si>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</si>
  <si>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</si>
  <si>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</si>
  <si>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</si>
  <si>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</si>
  <si>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</si>
  <si>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</si>
  <si>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</si>
  <si>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</si>
  <si>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</si>
  <si>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</si>
  <si>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</si>
  <si>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</si>
  <si>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</si>
  <si>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</si>
  <si>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</si>
  <si>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</si>
  <si>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</si>
  <si>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</si>
  <si>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</si>
  <si>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</si>
  <si>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</si>
  <si>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</si>
  <si>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</si>
  <si>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</si>
  <si>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</si>
  <si>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</si>
  <si>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</si>
  <si>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</si>
  <si>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</si>
  <si>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</si>
  <si>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</si>
  <si>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</si>
  <si>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</si>
  <si>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</si>
  <si>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</si>
  <si>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</si>
  <si>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</si>
  <si>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</si>
  <si>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</si>
  <si>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</si>
  <si>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</si>
  <si>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</si>
  <si>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</si>
  <si>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</si>
  <si>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</si>
  <si>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</si>
  <si>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</si>
  <si>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</si>
  <si>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</si>
  <si>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</si>
  <si>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</si>
  <si>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</si>
  <si>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</si>
  <si>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</si>
  <si>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</si>
  <si>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</si>
  <si>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</si>
  <si>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</si>
  <si>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</si>
  <si>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</si>
  <si>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</si>
  <si>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</si>
  <si>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</si>
  <si>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</si>
  <si>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</si>
  <si>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</si>
  <si>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</si>
  <si>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</si>
  <si>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</si>
  <si>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</si>
  <si>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</si>
  <si>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</si>
  <si>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</si>
  <si>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</si>
  <si>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</si>
  <si>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</si>
  <si>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</si>
  <si>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</si>
  <si>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</si>
  <si>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</si>
  <si>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</si>
  <si>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</si>
  <si>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</si>
  <si>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</si>
  <si>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</si>
  <si>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</si>
  <si>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</si>
  <si>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</si>
  <si>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</si>
  <si>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</si>
  <si>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</si>
  <si>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</si>
  <si>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</si>
  <si>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</si>
  <si>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</si>
  <si>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</si>
  <si>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</si>
  <si>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</si>
  <si>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</si>
  <si>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</si>
  <si>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</si>
  <si>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</si>
  <si>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</si>
  <si>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</si>
  <si>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</si>
  <si>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</si>
  <si>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</si>
  <si>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</si>
  <si>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</si>
  <si>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</si>
  <si>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</si>
  <si>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</si>
  <si>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</si>
  <si>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</si>
  <si>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</si>
  <si>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</si>
  <si>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</si>
  <si>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</si>
  <si>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</si>
  <si>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</si>
  <si>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</si>
  <si>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</si>
  <si>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</si>
  <si>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</si>
  <si>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</si>
  <si>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</si>
  <si>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</si>
  <si>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</si>
  <si>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</si>
  <si>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</si>
  <si>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</si>
  <si>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</si>
  <si>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</si>
  <si>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</si>
  <si>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</si>
  <si>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</si>
  <si>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</si>
  <si>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</si>
  <si>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</si>
  <si>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</si>
  <si>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</si>
  <si>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</si>
  <si>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</si>
  <si>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</si>
  <si>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</si>
  <si>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</si>
  <si>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</si>
  <si>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</si>
  <si>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</si>
  <si>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</si>
  <si>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</si>
  <si>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</si>
  <si>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</si>
  <si>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</si>
  <si>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</si>
  <si>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</si>
  <si>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</si>
  <si>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</si>
  <si>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</si>
  <si>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</si>
  <si>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</si>
  <si>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</si>
  <si>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</si>
  <si>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</si>
  <si>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</si>
  <si>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</si>
  <si>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</si>
  <si>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</si>
  <si>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</si>
  <si>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</si>
  <si>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</si>
  <si>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</si>
  <si>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</si>
  <si>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</si>
  <si>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</si>
  <si>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</si>
  <si>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</si>
  <si>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</si>
  <si>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</si>
  <si>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</si>
  <si>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</si>
  <si>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</si>
  <si>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</si>
  <si>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</si>
  <si>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</si>
  <si>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</si>
  <si>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</si>
  <si>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</si>
  <si>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</si>
  <si>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</si>
  <si>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</si>
  <si>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</si>
  <si>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</si>
  <si>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</si>
  <si>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</si>
  <si>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</si>
  <si>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</si>
  <si>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</si>
  <si>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</si>
  <si>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</si>
  <si>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</si>
  <si>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</si>
  <si>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</si>
  <si>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</si>
  <si>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</si>
  <si>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</si>
  <si>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</si>
  <si>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</si>
  <si>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</si>
  <si>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</si>
  <si>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</si>
  <si>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</si>
  <si>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</si>
  <si>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</si>
  <si>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</si>
  <si>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</si>
  <si>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</si>
  <si>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</si>
  <si>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</si>
  <si>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</si>
  <si>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</si>
  <si>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</si>
  <si>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</si>
  <si>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</si>
  <si>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</si>
  <si>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</si>
  <si>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</si>
  <si>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</si>
  <si>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</si>
  <si>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</si>
  <si>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</si>
  <si>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</si>
  <si>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</si>
  <si>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</si>
  <si>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</si>
  <si>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</si>
  <si>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</si>
  <si>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</si>
  <si>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</si>
  <si>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</si>
  <si>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</si>
  <si>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</si>
  <si>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</si>
  <si>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</si>
  <si>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</si>
  <si>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</si>
  <si>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</si>
  <si>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</si>
  <si>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</si>
  <si>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</si>
  <si>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</si>
  <si>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</si>
  <si>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</si>
  <si>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</si>
  <si>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</si>
  <si>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</si>
  <si>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</si>
  <si>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</si>
  <si>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</si>
  <si>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</si>
  <si>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</si>
  <si>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</si>
  <si>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</si>
  <si>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</si>
  <si>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</si>
  <si>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</si>
  <si>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</si>
  <si>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</si>
  <si>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</si>
  <si>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</si>
  <si>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</si>
  <si>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</si>
  <si>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</si>
  <si>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</si>
  <si>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</si>
  <si>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</si>
  <si>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</si>
  <si>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</si>
  <si>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</si>
  <si>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</si>
  <si>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</si>
  <si>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</si>
  <si>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</si>
  <si>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</si>
  <si>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</si>
  <si>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</si>
  <si>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</si>
  <si>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</si>
  <si>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</si>
  <si>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</si>
  <si>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</si>
  <si>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</si>
  <si>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</si>
  <si>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</si>
  <si>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</si>
  <si>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</si>
  <si>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</si>
  <si>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</si>
  <si>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</si>
  <si>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</si>
  <si>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</si>
  <si>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</si>
  <si>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</si>
  <si>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</si>
  <si>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</si>
  <si>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</si>
  <si>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</si>
  <si>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</si>
  <si>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</si>
  <si>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</si>
  <si>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</si>
  <si>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</si>
  <si>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</si>
  <si>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</si>
  <si>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</si>
  <si>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</si>
  <si>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</si>
  <si>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</si>
  <si>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</si>
  <si>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</si>
  <si>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</si>
  <si>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</si>
  <si>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</si>
  <si>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</si>
  <si>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</si>
  <si>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</si>
  <si>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</si>
  <si>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</si>
  <si>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</si>
  <si>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</si>
  <si>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</si>
  <si>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</si>
  <si>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</si>
  <si>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</si>
  <si>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</si>
  <si>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</si>
  <si>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</si>
  <si>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</si>
  <si>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</si>
  <si>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</si>
  <si>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</si>
  <si>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</si>
  <si>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</si>
  <si>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</si>
  <si>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</si>
  <si>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</si>
  <si>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</si>
  <si>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</si>
  <si>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</si>
  <si>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</si>
  <si>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</si>
  <si>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</si>
  <si>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</si>
  <si>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</si>
  <si>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</si>
  <si>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</si>
  <si>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</si>
  <si>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</si>
  <si>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</si>
  <si>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</si>
  <si>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</si>
  <si>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</si>
  <si>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</si>
  <si>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</si>
  <si>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</si>
  <si>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</si>
  <si>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</si>
  <si>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</si>
  <si>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</si>
  <si>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</si>
  <si>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</si>
  <si>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</si>
  <si>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</si>
  <si>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</si>
  <si>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</si>
  <si>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</si>
  <si>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</si>
  <si>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</si>
  <si>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</si>
  <si>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</si>
  <si>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</si>
  <si>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</si>
  <si>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</si>
  <si>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</si>
  <si>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</si>
  <si>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</si>
  <si>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</si>
  <si>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</si>
  <si>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</si>
  <si>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</si>
  <si>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</si>
  <si>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</si>
  <si>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</si>
  <si>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</si>
  <si>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</si>
  <si>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</si>
  <si>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</si>
  <si>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</si>
  <si>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</si>
  <si>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</si>
  <si>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</si>
  <si>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</si>
  <si>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</si>
  <si>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</si>
  <si>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</si>
  <si>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</si>
  <si>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</si>
  <si>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</si>
  <si>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</si>
  <si>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</si>
  <si>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</si>
  <si>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</si>
  <si>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</si>
  <si>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</si>
  <si>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</si>
  <si>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</si>
  <si>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</si>
  <si>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</si>
  <si>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</si>
  <si>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</si>
  <si>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</si>
  <si>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</si>
  <si>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</si>
  <si>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</si>
  <si>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</si>
  <si>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</si>
  <si>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</si>
  <si>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</si>
  <si>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</si>
  <si>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</si>
  <si>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</si>
  <si>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</si>
  <si>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</si>
  <si>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</si>
  <si>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</si>
  <si>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</si>
  <si>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</si>
  <si>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</si>
  <si>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</si>
  <si>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</si>
  <si>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</si>
  <si>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</si>
  <si>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</si>
  <si>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</si>
  <si>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</si>
  <si>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</si>
  <si>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</si>
  <si>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</si>
  <si>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</si>
  <si>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</si>
  <si>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</si>
  <si>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</si>
  <si>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</si>
  <si>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</si>
  <si>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</si>
  <si>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</si>
  <si>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</si>
  <si>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</si>
  <si>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</si>
  <si>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</si>
  <si>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</si>
  <si>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</si>
  <si>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</si>
  <si>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</si>
  <si>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</si>
  <si>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</si>
  <si>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</si>
  <si>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</si>
  <si>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</si>
  <si>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</si>
  <si>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</si>
  <si>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</si>
  <si>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</si>
  <si>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</si>
  <si>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</si>
  <si>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</si>
  <si>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</si>
  <si>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</si>
  <si>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</si>
  <si>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</si>
  <si>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</si>
  <si>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</si>
  <si>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</si>
  <si>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</si>
  <si>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</si>
  <si>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</si>
  <si>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</si>
  <si>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</si>
  <si>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</si>
  <si>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</si>
  <si>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</si>
  <si>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</si>
  <si>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</si>
  <si>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</si>
  <si>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</si>
  <si>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</si>
  <si>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</si>
  <si>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</si>
  <si>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</si>
  <si>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</si>
  <si>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</si>
  <si>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</si>
  <si>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</si>
  <si>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</si>
  <si>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</si>
  <si>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</si>
  <si>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</si>
  <si>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</si>
  <si>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</si>
  <si>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</si>
  <si>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</si>
  <si>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</si>
  <si>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</si>
  <si>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</si>
  <si>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</si>
  <si>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</si>
  <si>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</si>
  <si>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</si>
  <si>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</si>
  <si>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</si>
  <si>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</si>
  <si>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</si>
  <si>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</si>
  <si>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</si>
  <si>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</si>
  <si>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</si>
  <si>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</si>
  <si>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</si>
  <si>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</si>
  <si>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</si>
  <si>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</si>
  <si>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</si>
  <si>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</si>
  <si>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</si>
  <si>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</si>
  <si>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</si>
  <si>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</si>
  <si>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</si>
  <si>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</si>
  <si>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</si>
  <si>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</si>
  <si>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</si>
  <si>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</si>
  <si>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</si>
  <si>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</si>
  <si>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</si>
  <si>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</si>
  <si>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</si>
  <si>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</si>
  <si>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</si>
  <si>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</si>
  <si>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</si>
  <si>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</si>
  <si>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</si>
  <si>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</si>
  <si>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</si>
  <si>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</si>
  <si>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</si>
  <si>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</si>
  <si>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</si>
  <si>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</si>
  <si>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</si>
  <si>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</si>
  <si>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</si>
  <si>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</si>
  <si>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</si>
  <si>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</si>
  <si>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</si>
  <si>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</si>
  <si>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</si>
  <si>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</si>
  <si>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</si>
  <si>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</si>
  <si>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</si>
  <si>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</si>
  <si>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</si>
  <si>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</si>
  <si>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</si>
  <si>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</si>
  <si>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</si>
  <si>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</si>
  <si>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</si>
  <si>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</si>
  <si>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</si>
  <si>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</si>
  <si>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</si>
  <si>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</si>
  <si>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</si>
  <si>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</si>
  <si>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</si>
  <si>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</si>
  <si>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</si>
  <si>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</si>
  <si>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</si>
  <si>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</si>
  <si>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</si>
  <si>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</si>
  <si>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</si>
  <si>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</si>
  <si>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</si>
  <si>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</si>
  <si>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</si>
  <si>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</si>
  <si>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</si>
  <si>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</si>
  <si>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</si>
  <si>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</si>
  <si>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</si>
  <si>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</si>
  <si>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</si>
  <si>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</si>
  <si>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</si>
  <si>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</si>
  <si>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</si>
  <si>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</si>
  <si>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</si>
  <si>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</si>
  <si>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</si>
  <si>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</si>
  <si>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</si>
  <si>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</si>
  <si>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</si>
  <si>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</si>
  <si>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</si>
  <si>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</si>
  <si>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</si>
  <si>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</si>
  <si>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</si>
  <si>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</si>
  <si>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</si>
  <si>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</si>
  <si>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</si>
  <si>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</si>
  <si>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</si>
  <si>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</si>
  <si>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</si>
  <si>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</si>
  <si>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</si>
  <si>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</si>
  <si>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</si>
  <si>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</si>
  <si>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</si>
  <si>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</si>
  <si>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</si>
  <si>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</si>
  <si>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</si>
  <si>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</si>
  <si>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</si>
  <si>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</si>
  <si>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</si>
  <si>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</si>
  <si>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</si>
  <si>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</si>
  <si>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</si>
  <si>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</si>
  <si>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</si>
  <si>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</si>
  <si>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</si>
  <si>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</si>
  <si>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</si>
  <si>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</si>
  <si>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</si>
  <si>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</si>
  <si>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</si>
  <si>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</si>
  <si>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</si>
  <si>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</si>
  <si>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</si>
  <si>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</si>
  <si>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</si>
  <si>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</si>
  <si>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</si>
  <si>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</si>
  <si>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</si>
  <si>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</si>
  <si>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</si>
  <si>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</si>
  <si>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</si>
  <si>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</si>
  <si>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</si>
  <si>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</si>
  <si>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</si>
  <si>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</si>
  <si>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</si>
  <si>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</si>
  <si>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</si>
  <si>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</si>
  <si>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</si>
  <si>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</si>
  <si>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</si>
  <si>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</si>
  <si>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</si>
  <si>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</si>
  <si>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</si>
  <si>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</si>
  <si>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</si>
  <si>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</si>
  <si>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</si>
  <si>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</si>
  <si>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</si>
  <si>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</si>
  <si>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</si>
  <si>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</si>
  <si>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</si>
  <si>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</si>
  <si>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</si>
  <si>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</si>
  <si>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</si>
  <si>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</si>
  <si>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</si>
  <si>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</si>
  <si>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</si>
  <si>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</si>
  <si>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</si>
  <si>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</si>
  <si>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</si>
  <si>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</si>
  <si>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</si>
  <si>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</si>
  <si>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</si>
  <si>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</si>
  <si>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</si>
  <si>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</si>
  <si>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</si>
  <si>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</si>
  <si>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</si>
  <si>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</si>
  <si>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</si>
  <si>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</si>
  <si>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</si>
  <si>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</si>
  <si>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</si>
  <si>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</si>
  <si>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</si>
  <si>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</si>
  <si>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</si>
  <si>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</si>
  <si>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</si>
  <si>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</si>
  <si>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</si>
  <si>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</si>
  <si>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</si>
  <si>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</si>
  <si>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</si>
  <si>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</si>
  <si>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</si>
  <si>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</si>
  <si>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</si>
  <si>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</si>
  <si>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</si>
  <si>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</si>
  <si>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</si>
  <si>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</si>
  <si>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</si>
  <si>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</si>
  <si>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</si>
  <si>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</si>
  <si>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</si>
  <si>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</si>
  <si>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</si>
  <si>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</si>
  <si>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</si>
  <si>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</si>
  <si>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</si>
  <si>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</si>
  <si>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</si>
  <si>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</si>
  <si>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</si>
  <si>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</si>
  <si>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</si>
  <si>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</si>
  <si>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</si>
  <si>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</si>
  <si>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</si>
  <si>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</si>
  <si>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</si>
  <si>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</si>
  <si>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</si>
  <si>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</si>
  <si>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</si>
  <si>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</si>
  <si>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</si>
  <si>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</si>
  <si>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</si>
  <si>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</si>
  <si>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</si>
  <si>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</si>
  <si>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</si>
  <si>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</si>
  <si>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</si>
  <si>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</si>
  <si>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</si>
  <si>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</si>
  <si>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</si>
  <si>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</si>
  <si>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</si>
  <si>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</si>
  <si>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</si>
  <si>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</si>
  <si>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</si>
  <si>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</si>
  <si>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</si>
  <si>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</si>
  <si>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</si>
  <si>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</si>
  <si>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</si>
  <si>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</si>
  <si>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</si>
  <si>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</si>
  <si>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</si>
  <si>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</si>
  <si>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</si>
  <si>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</si>
  <si>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</si>
  <si>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</si>
  <si>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</si>
  <si>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</si>
  <si>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</si>
  <si>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</si>
  <si>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</si>
  <si>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</si>
  <si>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</si>
  <si>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</si>
  <si>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</si>
  <si>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</si>
  <si>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</si>
  <si>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</si>
  <si>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</si>
  <si>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</si>
  <si>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</si>
  <si>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</si>
  <si>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</si>
  <si>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</si>
  <si>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</si>
  <si>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</si>
  <si>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</si>
  <si>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</si>
  <si>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</si>
  <si>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</si>
  <si>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</si>
  <si>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</si>
  <si>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</si>
  <si>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</si>
  <si>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</si>
  <si>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</si>
  <si>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</si>
  <si>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</si>
  <si>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</si>
  <si>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</si>
  <si>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</si>
  <si>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</si>
  <si>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</si>
  <si>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</si>
  <si>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</si>
  <si>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</si>
  <si>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</si>
  <si>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</si>
  <si>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</si>
  <si>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</si>
  <si>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</si>
  <si>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</si>
  <si>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</si>
  <si>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</si>
  <si>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</si>
  <si>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</si>
  <si>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</si>
  <si>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</si>
  <si>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</si>
  <si>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</si>
  <si>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</si>
  <si>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</si>
  <si>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</si>
  <si>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</si>
  <si>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</si>
  <si>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</si>
  <si>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</si>
  <si>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</si>
  <si>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</si>
  <si>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</si>
  <si>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</si>
  <si>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</si>
  <si>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</si>
  <si>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</si>
  <si>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</si>
  <si>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</si>
  <si>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</si>
  <si>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</si>
  <si>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</si>
  <si>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</si>
  <si>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</si>
  <si>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</si>
  <si>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</si>
  <si>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</si>
  <si>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</si>
  <si>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</si>
  <si>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</si>
  <si>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</si>
  <si>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</si>
  <si>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</si>
  <si>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</si>
  <si>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</si>
  <si>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</si>
  <si>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</si>
  <si>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</si>
  <si>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</si>
  <si>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</si>
  <si>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</si>
  <si>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</si>
  <si>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</si>
  <si>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</si>
  <si>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</si>
  <si>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</si>
  <si>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</si>
  <si>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</si>
  <si>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</si>
  <si>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</si>
  <si>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</si>
  <si>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</si>
  <si>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</si>
  <si>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</si>
  <si>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</si>
  <si>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</si>
  <si>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</si>
  <si>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</si>
  <si>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</si>
  <si>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</si>
  <si>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</si>
  <si>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</si>
  <si>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</si>
  <si>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</si>
  <si>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</si>
  <si>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</si>
  <si>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</si>
  <si>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</si>
  <si>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</si>
  <si>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</si>
  <si>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</si>
  <si>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</si>
  <si>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</si>
  <si>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</si>
  <si>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</si>
  <si>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</si>
  <si>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</si>
  <si>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</si>
  <si>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</si>
  <si>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</si>
  <si>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</si>
  <si>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</si>
  <si>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</si>
  <si>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</si>
  <si>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</si>
  <si>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</si>
  <si>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</si>
  <si>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</si>
  <si>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</si>
  <si>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</si>
  <si>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</si>
  <si>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</si>
  <si>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</si>
  <si>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</si>
  <si>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</si>
  <si>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</si>
  <si>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</si>
  <si>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</si>
  <si>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</si>
  <si>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</si>
  <si>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</si>
  <si>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</si>
  <si>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</si>
  <si>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</si>
  <si>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</si>
  <si>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</si>
  <si>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</si>
  <si>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</si>
  <si>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</si>
  <si>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</si>
  <si>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</si>
  <si>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</si>
  <si>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</si>
  <si>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</si>
  <si>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</si>
  <si>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</si>
  <si>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</si>
  <si>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</si>
  <si>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</si>
  <si>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</si>
  <si>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</si>
  <si>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</si>
  <si>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</si>
  <si>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</si>
  <si>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</si>
  <si>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</si>
  <si>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</si>
  <si>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</si>
  <si>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</si>
  <si>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</si>
  <si>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</si>
  <si>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</si>
  <si>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</si>
  <si>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</si>
  <si>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</si>
  <si>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</si>
  <si>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</si>
  <si>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</si>
  <si>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</si>
  <si>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</si>
  <si>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</si>
  <si>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</si>
  <si>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</si>
  <si>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</si>
  <si>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</si>
  <si>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</si>
  <si>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</si>
  <si>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</si>
  <si>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</si>
  <si>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</si>
  <si>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</si>
  <si>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</si>
  <si>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</si>
  <si>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</si>
  <si>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</si>
  <si>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</si>
  <si>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</si>
  <si>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</si>
  <si>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</si>
  <si>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</si>
  <si>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</si>
  <si>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</si>
  <si>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</si>
  <si>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</si>
  <si>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</si>
  <si>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</si>
  <si>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</si>
  <si>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</si>
  <si>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</si>
  <si>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</si>
  <si>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</si>
  <si>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</si>
  <si>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</si>
  <si>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</si>
  <si>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</si>
  <si>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</si>
  <si>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</si>
  <si>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</si>
  <si>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</si>
  <si>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</si>
  <si>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</si>
  <si>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</si>
  <si>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</si>
  <si>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</si>
  <si>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</si>
  <si>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</si>
  <si>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</si>
  <si>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</si>
  <si>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</si>
  <si>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</si>
  <si>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</si>
  <si>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</si>
  <si>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</si>
  <si>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</si>
  <si>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</si>
  <si>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</si>
  <si>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</si>
  <si>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</si>
  <si>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</si>
  <si>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</si>
  <si>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</si>
  <si>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</si>
  <si>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</si>
  <si>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</si>
  <si>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</si>
  <si>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</si>
  <si>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</si>
  <si>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</si>
  <si>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</si>
  <si>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</si>
  <si>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</si>
  <si>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</si>
  <si>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</si>
  <si>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</si>
  <si>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</si>
  <si>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</si>
  <si>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</si>
  <si>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</si>
  <si>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</si>
  <si>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</si>
  <si>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</si>
  <si>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</si>
  <si>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</si>
  <si>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</si>
  <si>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</si>
  <si>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</si>
  <si>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</si>
  <si>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</si>
  <si>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</si>
  <si>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</si>
  <si>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</si>
  <si>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</si>
  <si>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</si>
  <si>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</si>
  <si>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</si>
  <si>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</si>
  <si>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</si>
  <si>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</si>
  <si>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</si>
  <si>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</si>
  <si>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</si>
  <si>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</si>
  <si>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</si>
  <si>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</si>
  <si>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</si>
  <si>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</si>
  <si>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</si>
  <si>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</si>
  <si>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</si>
  <si>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</si>
  <si>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</si>
  <si>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</si>
  <si>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</si>
  <si>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</si>
  <si>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</si>
  <si>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</si>
  <si>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</si>
  <si>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</si>
  <si>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</si>
  <si>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</si>
  <si>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</si>
  <si>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</si>
  <si>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</si>
  <si>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</si>
  <si>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</si>
  <si>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</si>
  <si>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</si>
  <si>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</si>
  <si>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</si>
  <si>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</si>
  <si>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</si>
  <si>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</si>
  <si>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</si>
  <si>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</si>
  <si>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</si>
  <si>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</si>
  <si>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</si>
  <si>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</si>
  <si>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</si>
  <si>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</si>
  <si>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</si>
  <si>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</si>
  <si>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</si>
  <si>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</si>
  <si>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</si>
  <si>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</si>
  <si>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</si>
  <si>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</si>
  <si>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</si>
  <si>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</si>
  <si>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</si>
  <si>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</si>
  <si>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</si>
  <si>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</si>
  <si>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</si>
  <si>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</si>
  <si>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</si>
  <si>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</si>
  <si>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</si>
  <si>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</si>
  <si>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</si>
  <si>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</si>
  <si>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</si>
  <si>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</si>
  <si>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</si>
  <si>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</si>
  <si>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</si>
  <si>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</si>
  <si>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</si>
  <si>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</si>
  <si>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</si>
  <si>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</si>
  <si>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</si>
  <si>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</si>
  <si>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</si>
  <si>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</si>
  <si>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</si>
  <si>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</si>
  <si>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</si>
  <si>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</si>
  <si>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</si>
  <si>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</si>
  <si>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</si>
  <si>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</si>
  <si>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</si>
  <si>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</si>
  <si>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</si>
  <si>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</si>
  <si>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</si>
  <si>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</si>
  <si>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</si>
  <si>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</si>
  <si>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</si>
  <si>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</si>
  <si>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</si>
  <si>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</si>
  <si>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</si>
  <si>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</si>
  <si>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</si>
  <si>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</si>
  <si>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</si>
  <si>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</si>
  <si>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</si>
  <si>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</si>
  <si>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</si>
  <si>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</si>
  <si>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</si>
  <si>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</si>
  <si>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</si>
  <si>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</si>
  <si>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</si>
  <si>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</si>
  <si>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</si>
  <si>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</si>
  <si>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</si>
  <si>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</si>
  <si>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</si>
  <si>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</si>
  <si>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</si>
  <si>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</si>
  <si>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</si>
  <si>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</si>
  <si>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</si>
  <si>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</si>
  <si>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</si>
  <si>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</si>
  <si>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</si>
  <si>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</si>
  <si>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</si>
  <si>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</si>
  <si>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</si>
  <si>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</si>
  <si>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</si>
  <si>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</si>
  <si>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</si>
  <si>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</si>
  <si>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</si>
  <si>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</si>
  <si>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</si>
  <si>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</si>
  <si>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</si>
  <si>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</si>
  <si>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</si>
  <si>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</si>
  <si>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</si>
  <si>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</si>
  <si>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</si>
  <si>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</si>
  <si>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</si>
  <si>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</si>
  <si>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</si>
  <si>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</si>
  <si>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</si>
  <si>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</si>
  <si>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</si>
  <si>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</si>
  <si>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</si>
  <si>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</si>
  <si>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</si>
  <si>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</si>
  <si>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</si>
  <si>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</si>
  <si>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</si>
  <si>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</si>
  <si>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</si>
  <si>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</si>
  <si>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</si>
  <si>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</si>
  <si>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</si>
  <si>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</si>
  <si>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</si>
  <si>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</si>
  <si>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</si>
  <si>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</si>
  <si>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</si>
  <si>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</si>
  <si>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</si>
  <si>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</si>
  <si>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</si>
  <si>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</si>
  <si>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</si>
  <si>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</si>
  <si>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</si>
  <si>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</si>
  <si>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</si>
  <si>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</si>
  <si>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</si>
  <si>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</si>
  <si>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</si>
  <si>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</si>
  <si>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</si>
  <si>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</si>
  <si>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</si>
  <si>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</si>
  <si>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</si>
  <si>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</si>
  <si>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</si>
  <si>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</si>
  <si>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</si>
  <si>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</si>
  <si>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</si>
  <si>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</si>
  <si>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</si>
  <si>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</si>
  <si>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</si>
  <si>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</si>
  <si>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</si>
  <si>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</si>
  <si>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</si>
  <si>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</si>
  <si>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</si>
  <si>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</si>
  <si>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</si>
  <si>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</si>
  <si>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</si>
  <si>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</si>
  <si>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</si>
  <si>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</si>
  <si>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</si>
  <si>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</si>
  <si>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</si>
  <si>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</si>
  <si>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</si>
  <si>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</si>
  <si>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</si>
  <si>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</si>
  <si>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</si>
  <si>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</si>
  <si>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</si>
  <si>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</si>
  <si>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</si>
  <si>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</si>
  <si>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</si>
  <si>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</si>
  <si>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</si>
  <si>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</si>
  <si>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</si>
  <si>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</si>
  <si>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</si>
  <si>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</si>
  <si>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</si>
  <si>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</si>
  <si>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</si>
  <si>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</si>
  <si>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</si>
  <si>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</si>
  <si>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</si>
  <si>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</si>
  <si>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</si>
  <si>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</si>
  <si>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</si>
  <si>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</si>
  <si>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</si>
  <si>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</si>
  <si>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</si>
  <si>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</si>
  <si>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</si>
  <si>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</si>
  <si>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</si>
  <si>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</si>
  <si>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</si>
  <si>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</si>
  <si>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</si>
  <si>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</si>
  <si>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</si>
  <si>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</si>
  <si>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</si>
  <si>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</si>
  <si>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</si>
  <si>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</si>
  <si>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</si>
  <si>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</si>
  <si>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</si>
  <si>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</si>
  <si>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</si>
  <si>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</si>
  <si>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</si>
  <si>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</si>
  <si>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</si>
  <si>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</si>
  <si>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</si>
  <si>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</si>
  <si>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</si>
  <si>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</si>
  <si>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</si>
  <si>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</si>
  <si>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</si>
  <si>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</si>
  <si>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</si>
  <si>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</si>
  <si>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</si>
  <si>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</si>
  <si>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</si>
  <si>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</si>
  <si>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</si>
  <si>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</si>
  <si>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</si>
  <si>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</si>
  <si>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</si>
  <si>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</si>
  <si>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</si>
  <si>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</si>
  <si>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</si>
  <si>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</si>
  <si>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</si>
  <si>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</si>
  <si>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</si>
  <si>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</si>
  <si>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</si>
  <si>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</si>
  <si>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</si>
  <si>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</si>
  <si>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</si>
  <si>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</si>
  <si>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</si>
  <si>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</si>
  <si>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</si>
  <si>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</si>
  <si>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</si>
  <si>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</si>
  <si>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</si>
  <si>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</si>
  <si>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</si>
  <si>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</si>
  <si>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</si>
  <si>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</si>
  <si>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</si>
  <si>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</si>
  <si>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</si>
  <si>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</si>
  <si>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</si>
  <si>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</si>
  <si>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</si>
  <si>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</si>
  <si>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</si>
  <si>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</si>
  <si>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</si>
  <si>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</si>
  <si>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</si>
  <si>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</si>
  <si>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</si>
  <si>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</si>
  <si>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</si>
  <si>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</si>
  <si>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</si>
  <si>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</si>
  <si>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</si>
  <si>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</si>
  <si>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</si>
  <si>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</si>
  <si>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</si>
  <si>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</si>
  <si>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</si>
  <si>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</si>
  <si>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</si>
  <si>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</si>
  <si>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</si>
  <si>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</si>
  <si>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</si>
  <si>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</si>
  <si>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</si>
  <si>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</si>
  <si>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</si>
  <si>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</si>
  <si>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</si>
  <si>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</si>
  <si>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</si>
  <si>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</si>
  <si>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</si>
  <si>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</si>
  <si>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</si>
  <si>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</si>
  <si>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</si>
  <si>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</si>
  <si>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</si>
  <si>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</si>
  <si>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</si>
  <si>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</si>
  <si>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</si>
  <si>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</si>
  <si>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</si>
  <si>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</si>
  <si>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</si>
  <si>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</si>
  <si>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</si>
  <si>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</si>
  <si>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</si>
  <si>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</si>
  <si>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</si>
  <si>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</si>
  <si>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</si>
  <si>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</si>
  <si>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</si>
  <si>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</si>
  <si>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</si>
  <si>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</si>
  <si>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</si>
  <si>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</si>
  <si>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</si>
  <si>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</si>
  <si>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</si>
  <si>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</si>
  <si>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</si>
  <si>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</si>
  <si>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</si>
  <si>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</si>
  <si>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</si>
  <si>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</si>
  <si>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</si>
  <si>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</si>
  <si>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</si>
  <si>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</si>
  <si>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</si>
  <si>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</si>
  <si>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</si>
  <si>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</si>
  <si>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</si>
  <si>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</si>
  <si>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</si>
  <si>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</si>
  <si>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</si>
  <si>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</si>
  <si>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</si>
  <si>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</si>
  <si>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</si>
  <si>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</si>
  <si>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</si>
  <si>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</si>
  <si>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</si>
  <si>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</si>
  <si>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</si>
  <si>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</si>
  <si>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</si>
  <si>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</si>
  <si>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</si>
  <si>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</si>
  <si>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</si>
  <si>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</si>
  <si>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</si>
  <si>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</si>
  <si>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</si>
  <si>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</si>
  <si>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</si>
  <si>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</si>
  <si>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</si>
  <si>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</si>
  <si>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</si>
  <si>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</si>
  <si>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</si>
  <si>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</si>
  <si>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</si>
  <si>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</si>
  <si>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</si>
  <si>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</si>
  <si>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</si>
  <si>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</si>
  <si>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</si>
  <si>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</si>
  <si>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</si>
  <si>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</si>
  <si>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</si>
  <si>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</si>
  <si>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</si>
  <si>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</si>
  <si>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</si>
  <si>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</si>
  <si>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</si>
  <si>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</si>
  <si>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</si>
  <si>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</si>
  <si>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</si>
  <si>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</si>
  <si>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</si>
  <si>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</si>
  <si>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</si>
  <si>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</si>
  <si>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</si>
  <si>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</si>
  <si>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</si>
  <si>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</si>
  <si>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</si>
  <si>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</si>
  <si>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</si>
  <si>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</si>
  <si>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</si>
  <si>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</si>
  <si>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</si>
  <si>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</si>
  <si>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</si>
  <si>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</si>
  <si>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</si>
  <si>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</si>
  <si>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</si>
  <si>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</si>
  <si>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</si>
  <si>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</si>
  <si>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</si>
  <si>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</si>
  <si>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</si>
  <si>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</si>
  <si>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</si>
  <si>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</si>
  <si>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</si>
  <si>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</si>
  <si>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</si>
  <si>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</si>
  <si>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</si>
  <si>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</si>
  <si>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</si>
  <si>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</si>
  <si>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</si>
  <si>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</si>
  <si>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</si>
  <si>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</si>
  <si>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</si>
  <si>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</si>
  <si>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</si>
  <si>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</si>
  <si>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</si>
  <si>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</si>
  <si>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</si>
  <si>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</si>
  <si>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</si>
  <si>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</si>
  <si>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</si>
  <si>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</si>
  <si>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</si>
  <si>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</si>
  <si>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</si>
  <si>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</si>
  <si>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</si>
  <si>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</si>
  <si>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</si>
  <si>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</si>
  <si>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</si>
  <si>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</si>
  <si>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</si>
  <si>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</si>
  <si>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</si>
  <si>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</si>
  <si>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</si>
  <si>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</si>
  <si>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</si>
  <si>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</si>
  <si>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</si>
  <si>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</si>
  <si>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</si>
  <si>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</si>
  <si>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</si>
  <si>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</si>
  <si>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</si>
  <si>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</si>
  <si>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</si>
  <si>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</si>
  <si>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</si>
  <si>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</si>
  <si>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</si>
  <si>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</si>
  <si>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</si>
  <si>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</si>
  <si>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</si>
  <si>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</si>
  <si>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</si>
  <si>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</si>
  <si>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</si>
  <si>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</si>
  <si>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</si>
  <si>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</si>
  <si>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</si>
  <si>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</si>
  <si>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</si>
  <si>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</si>
  <si>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</si>
  <si>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</si>
  <si>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</si>
  <si>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</si>
  <si>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</si>
  <si>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</si>
  <si>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</si>
  <si>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</si>
  <si>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</si>
  <si>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</si>
  <si>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</si>
  <si>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</si>
  <si>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</si>
  <si>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</si>
  <si>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</si>
  <si>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</si>
  <si>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</si>
  <si>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</si>
  <si>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</si>
  <si>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</si>
  <si>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</si>
  <si>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</si>
  <si>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</si>
  <si>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</si>
  <si>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</si>
  <si>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</si>
  <si>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</si>
  <si>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</si>
  <si>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</si>
  <si>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</si>
  <si>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</si>
  <si>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</si>
  <si>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</si>
  <si>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</si>
  <si>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</si>
  <si>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</si>
  <si>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</si>
  <si>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</si>
  <si>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</si>
  <si>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</si>
  <si>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</si>
  <si>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</si>
  <si>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</si>
  <si>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</si>
  <si>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</si>
  <si>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</si>
  <si>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</si>
  <si>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</si>
  <si>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</si>
  <si>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</si>
  <si>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</si>
  <si>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</si>
  <si>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</si>
  <si>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</si>
  <si>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</si>
  <si>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</si>
  <si>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</si>
  <si>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</si>
  <si>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</si>
  <si>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</si>
  <si>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</si>
  <si>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</si>
  <si>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</si>
  <si>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</si>
  <si>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</si>
  <si>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</si>
  <si>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</si>
  <si>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</si>
  <si>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</si>
  <si>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</si>
  <si>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</si>
  <si>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</si>
  <si>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</si>
  <si>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</si>
  <si>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</si>
  <si>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</si>
  <si>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</si>
  <si>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</si>
  <si>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</si>
  <si>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</si>
  <si>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</si>
  <si>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</si>
  <si>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</si>
  <si>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</si>
  <si>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</si>
  <si>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</si>
  <si>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</si>
  <si>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</si>
  <si>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</si>
  <si>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</si>
  <si>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</si>
  <si>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</si>
  <si>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</si>
  <si>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</si>
  <si>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</si>
  <si>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</si>
  <si>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</si>
  <si>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</si>
  <si>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</si>
  <si>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</si>
  <si>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</si>
  <si>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</si>
  <si>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</si>
  <si>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</si>
  <si>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</si>
  <si>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</si>
  <si>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</si>
  <si>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</si>
  <si>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</si>
  <si>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</si>
  <si>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</si>
  <si>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</si>
  <si>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</si>
  <si>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</si>
  <si>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</si>
  <si>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</si>
  <si>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</si>
  <si>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</si>
  <si>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</si>
  <si>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</si>
  <si>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</si>
  <si>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</si>
  <si>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</si>
  <si>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</si>
  <si>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</si>
  <si>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</si>
  <si>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</si>
  <si>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</si>
  <si>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</si>
  <si>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</si>
  <si>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</si>
  <si>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</si>
  <si>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</si>
  <si>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</si>
  <si>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</si>
  <si>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</si>
  <si>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</si>
  <si>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</si>
  <si>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</si>
  <si>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</si>
  <si>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</si>
  <si>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</si>
  <si>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</si>
  <si>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</si>
  <si>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</si>
  <si>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</si>
  <si>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</si>
  <si>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</si>
  <si>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</si>
  <si>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</si>
  <si>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</si>
  <si>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</si>
  <si>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</si>
  <si>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</si>
  <si>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</si>
  <si>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</si>
  <si>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</si>
  <si>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</si>
  <si>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</si>
  <si>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</si>
  <si>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</si>
  <si>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</si>
  <si>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</si>
  <si>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</si>
  <si>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</si>
  <si>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</si>
  <si>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</si>
  <si>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</si>
  <si>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</si>
  <si>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</si>
  <si>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</si>
  <si>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</si>
  <si>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</si>
  <si>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</si>
  <si>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</si>
  <si>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</si>
  <si>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</si>
  <si>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</si>
  <si>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</si>
  <si>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</si>
  <si>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</si>
  <si>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</si>
  <si>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</si>
  <si>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</si>
  <si>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</si>
  <si>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</si>
  <si>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</si>
  <si>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</si>
  <si>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</si>
  <si>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</si>
  <si>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</si>
  <si>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</si>
  <si>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</si>
  <si>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</si>
  <si>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</si>
  <si>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</si>
  <si>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</si>
  <si>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</si>
  <si>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</si>
  <si>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</si>
  <si>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</si>
  <si>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</si>
  <si>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</si>
  <si>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</si>
  <si>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</si>
  <si>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</si>
  <si>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</si>
  <si>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</si>
  <si>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</si>
  <si>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</si>
  <si>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</si>
  <si>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</si>
  <si>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</si>
  <si>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</si>
  <si>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</si>
  <si>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</si>
  <si>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</si>
  <si>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</si>
  <si>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</si>
  <si>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</si>
  <si>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</si>
  <si>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</si>
  <si>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</si>
  <si>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</si>
  <si>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</si>
  <si>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</si>
  <si>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</si>
  <si>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</si>
  <si>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</si>
  <si>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</si>
  <si>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</si>
  <si>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</si>
  <si>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</si>
  <si>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</si>
  <si>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</si>
  <si>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</si>
  <si>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</si>
  <si>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</si>
  <si>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</si>
  <si>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</si>
  <si>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</si>
  <si>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</si>
  <si>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</si>
  <si>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</si>
  <si>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</si>
  <si>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</si>
  <si>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</si>
  <si>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</si>
  <si>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</si>
  <si>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</si>
  <si>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</si>
  <si>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</si>
  <si>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</si>
  <si>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</si>
  <si>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</si>
  <si>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</si>
  <si>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</si>
  <si>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</si>
  <si>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</si>
  <si>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</si>
  <si>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</si>
  <si>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</si>
  <si>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</si>
  <si>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</si>
  <si>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</si>
  <si>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</si>
  <si>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</si>
  <si>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</si>
  <si>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</si>
  <si>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</si>
  <si>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</si>
  <si>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</si>
  <si>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</si>
  <si>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</si>
  <si>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</si>
  <si>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</si>
  <si>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</si>
  <si>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</si>
  <si>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</si>
  <si>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</si>
  <si>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</si>
  <si>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</si>
  <si>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</si>
  <si>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</si>
  <si>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</si>
  <si>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</si>
  <si>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</si>
  <si>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</si>
  <si>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</si>
  <si>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</si>
  <si>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</si>
  <si>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</si>
  <si>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</si>
  <si>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</si>
  <si>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</si>
  <si>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</si>
  <si>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</si>
  <si>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</si>
  <si>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</si>
  <si>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</si>
  <si>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</si>
  <si>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</si>
  <si>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</si>
  <si>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</si>
  <si>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</si>
  <si>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</si>
  <si>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</si>
  <si>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</si>
  <si>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</si>
  <si>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</si>
  <si>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</si>
  <si>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</si>
  <si>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</si>
  <si>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</si>
  <si>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</si>
  <si>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</si>
  <si>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</si>
  <si>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</si>
  <si>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</si>
  <si>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</si>
  <si>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</si>
  <si>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</si>
  <si>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</si>
  <si>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</si>
  <si>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</si>
  <si>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</si>
  <si>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</si>
  <si>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</si>
  <si>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</si>
  <si>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</si>
  <si>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</si>
  <si>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</si>
  <si>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</si>
  <si>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</si>
  <si>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</si>
  <si>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</si>
  <si>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</si>
  <si>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</si>
  <si>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</si>
  <si>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</si>
  <si>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</si>
  <si>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</si>
  <si>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</si>
  <si>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</si>
  <si>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</si>
  <si>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</si>
  <si>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</si>
  <si>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</si>
  <si>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</si>
  <si>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</si>
  <si>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</si>
  <si>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</si>
  <si>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</si>
  <si>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</si>
  <si>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</si>
  <si>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</si>
  <si>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</si>
  <si>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</si>
  <si>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</si>
  <si>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</si>
  <si>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</si>
  <si>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</si>
  <si>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</si>
  <si>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</si>
  <si>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</si>
  <si>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</si>
  <si>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</si>
  <si>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</si>
  <si>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</si>
  <si>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</si>
  <si>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</si>
  <si>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</si>
  <si>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</si>
  <si>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</si>
  <si>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</si>
  <si>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</si>
  <si>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</si>
  <si>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</si>
  <si>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</si>
  <si>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</si>
  <si>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</si>
  <si>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</si>
  <si>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</si>
  <si>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</si>
  <si>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</si>
  <si>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</si>
  <si>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</si>
  <si>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</si>
  <si>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</si>
  <si>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</si>
  <si>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</si>
  <si>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</si>
  <si>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</si>
  <si>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</si>
  <si>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</si>
  <si>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</si>
  <si>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</si>
  <si>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</si>
  <si>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</si>
  <si>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</si>
  <si>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</si>
  <si>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</si>
  <si>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</si>
  <si>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</si>
  <si>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</si>
  <si>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</si>
  <si>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</si>
  <si>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</si>
  <si>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</si>
  <si>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</si>
  <si>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</si>
  <si>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</si>
  <si>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</si>
  <si>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</si>
  <si>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</si>
  <si>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</si>
  <si>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</si>
  <si>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</si>
  <si>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</si>
  <si>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</si>
  <si>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</si>
  <si>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</si>
  <si>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</si>
  <si>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</si>
  <si>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</si>
  <si>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</si>
  <si>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</si>
  <si>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</si>
  <si>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</si>
  <si>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</si>
  <si>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</si>
  <si>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</si>
  <si>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</si>
  <si>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</si>
  <si>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</si>
  <si>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</si>
  <si>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</si>
  <si>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</si>
  <si>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</si>
  <si>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</si>
  <si>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</si>
  <si>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</si>
  <si>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</si>
  <si>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</si>
  <si>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</si>
  <si>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</si>
  <si>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</si>
  <si>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</si>
  <si>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</si>
  <si>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</si>
  <si>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</si>
  <si>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</si>
  <si>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</si>
  <si>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</si>
  <si>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</si>
  <si>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</si>
  <si>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</si>
  <si>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</si>
  <si>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</si>
  <si>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</si>
  <si>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</si>
  <si>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</si>
  <si>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</si>
  <si>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</si>
  <si>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</si>
  <si>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</si>
  <si>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</si>
  <si>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</si>
  <si>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</si>
  <si>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</si>
  <si>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</si>
  <si>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</si>
  <si>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</si>
  <si>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</si>
  <si>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</si>
  <si>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</si>
  <si>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</si>
  <si>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</si>
  <si>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</si>
  <si>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</si>
  <si>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</si>
  <si>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</si>
  <si>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</si>
  <si>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</si>
  <si>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</si>
  <si>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</si>
  <si>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</si>
  <si>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</si>
  <si>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</si>
  <si>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</si>
  <si>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</si>
  <si>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</si>
  <si>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</si>
  <si>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</si>
  <si>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</si>
  <si>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</si>
  <si>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</si>
  <si>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</si>
  <si>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</si>
  <si>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</si>
  <si>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</si>
  <si>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</si>
  <si>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</si>
  <si>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</si>
  <si>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</si>
  <si>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</si>
  <si>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</si>
  <si>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</si>
  <si>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</si>
  <si>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</si>
  <si>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</si>
  <si>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</si>
  <si>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</si>
  <si>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</si>
  <si>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</si>
  <si>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</si>
  <si>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</si>
  <si>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</si>
  <si>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</si>
  <si>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</si>
  <si>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</si>
  <si>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</si>
  <si>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</si>
  <si>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</si>
  <si>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</si>
  <si>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</si>
  <si>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</si>
  <si>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</si>
  <si>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</si>
  <si>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</si>
  <si>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</si>
  <si>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</si>
  <si>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</si>
  <si>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</si>
  <si>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</si>
  <si>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</si>
  <si>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</si>
  <si>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</si>
  <si>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</si>
  <si>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</si>
  <si>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</si>
  <si>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</si>
  <si>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</si>
  <si>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</si>
  <si>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</si>
  <si>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</si>
  <si>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</si>
  <si>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</si>
  <si>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</si>
  <si>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</si>
  <si>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</si>
  <si>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</si>
  <si>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</si>
  <si>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</si>
  <si>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</si>
  <si>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</si>
  <si>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</si>
  <si>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</si>
  <si>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</si>
  <si>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</si>
  <si>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</si>
  <si>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</si>
  <si>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</si>
  <si>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</si>
  <si>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</si>
  <si>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</si>
  <si>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</si>
  <si>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</si>
  <si>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</si>
  <si>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</si>
  <si>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</si>
  <si>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</si>
  <si>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</si>
  <si>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</si>
  <si>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</si>
  <si>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</si>
  <si>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</si>
  <si>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</si>
  <si>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</si>
  <si>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</si>
  <si>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</si>
  <si>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</si>
  <si>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</si>
  <si>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</si>
  <si>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</si>
  <si>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</si>
  <si>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</si>
  <si>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</si>
  <si>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</si>
  <si>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</si>
  <si>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</si>
  <si>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</si>
  <si>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</si>
  <si>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</si>
  <si>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</si>
  <si>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</si>
  <si>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</si>
  <si>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</si>
  <si>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</si>
  <si>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</si>
  <si>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</si>
  <si>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</si>
  <si>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</si>
  <si>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</si>
  <si>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</si>
  <si>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</si>
  <si>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</si>
  <si>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</si>
  <si>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</si>
  <si>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</si>
  <si>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</si>
  <si>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</si>
  <si>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</si>
  <si>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</si>
  <si>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</si>
  <si>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</si>
  <si>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</si>
  <si>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</si>
  <si>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</si>
  <si>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</si>
  <si>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</si>
  <si>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</si>
  <si>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</si>
  <si>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</si>
  <si>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</si>
  <si>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</si>
  <si>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</si>
  <si>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</si>
  <si>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</si>
  <si>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</si>
  <si>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</si>
  <si>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</si>
  <si>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</si>
  <si>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</si>
  <si>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</si>
  <si>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</si>
  <si>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</si>
  <si>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</si>
  <si>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</si>
  <si>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</si>
  <si>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</si>
  <si>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</si>
  <si>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</si>
  <si>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</si>
  <si>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</si>
  <si>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</si>
  <si>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</si>
  <si>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</si>
  <si>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</si>
  <si>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</si>
  <si>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</si>
  <si>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</si>
  <si>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</si>
  <si>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</si>
  <si>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</si>
  <si>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</si>
  <si>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</si>
  <si>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</si>
  <si>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</si>
  <si>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</si>
  <si>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</si>
  <si>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</si>
  <si>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</si>
  <si>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</si>
  <si>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</si>
  <si>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</si>
  <si>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</si>
  <si>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</si>
  <si>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</si>
  <si>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</si>
  <si>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</si>
  <si>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</si>
  <si>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</si>
  <si>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</si>
  <si>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</si>
  <si>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</si>
  <si>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</si>
  <si>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</si>
  <si>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</si>
  <si>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</si>
  <si>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</si>
  <si>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</si>
  <si>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</si>
  <si>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</si>
  <si>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</si>
  <si>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</si>
  <si>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</si>
  <si>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</si>
  <si>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</si>
  <si>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</si>
  <si>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</si>
  <si>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</si>
  <si>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</si>
  <si>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</si>
  <si>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</si>
  <si>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</si>
  <si>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</si>
  <si>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</si>
  <si>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</si>
  <si>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</si>
  <si>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</si>
  <si>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</si>
  <si>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</si>
  <si>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</si>
  <si>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</si>
  <si>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</si>
  <si>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</si>
  <si>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</si>
  <si>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</si>
  <si>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</si>
  <si>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</si>
  <si>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</si>
  <si>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</si>
  <si>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</si>
  <si>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</si>
  <si>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</si>
  <si>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</si>
  <si>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</si>
  <si>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</si>
  <si>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</si>
  <si>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</si>
  <si>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</si>
  <si>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</si>
  <si>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</si>
  <si>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</si>
  <si>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</si>
  <si>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</si>
  <si>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</si>
  <si>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</si>
  <si>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</si>
  <si>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</si>
  <si>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</si>
  <si>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</si>
  <si>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</si>
  <si>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</si>
  <si>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</si>
  <si>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</si>
  <si>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</si>
  <si>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</si>
  <si>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</si>
  <si>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</si>
  <si>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</si>
  <si>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</si>
  <si>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</si>
  <si>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</si>
  <si>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</si>
  <si>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</si>
  <si>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</si>
  <si>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</si>
  <si>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</si>
  <si>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</si>
  <si>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</si>
  <si>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</si>
  <si>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</si>
  <si>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</si>
  <si>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</si>
  <si>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</si>
  <si>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</si>
  <si>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</si>
  <si>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</si>
  <si>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</si>
  <si>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</si>
  <si>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</si>
  <si>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</si>
  <si>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</si>
  <si>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</si>
  <si>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</si>
  <si>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</si>
  <si>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</si>
  <si>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</si>
  <si>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</si>
  <si>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</si>
  <si>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</si>
  <si>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</si>
  <si>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</si>
  <si>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</si>
  <si>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</si>
  <si>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</si>
  <si>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</si>
  <si>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</si>
  <si>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</si>
  <si>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</si>
  <si>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</si>
  <si>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</si>
  <si>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</si>
  <si>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</si>
  <si>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</si>
  <si>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</si>
  <si>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</si>
  <si>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</si>
  <si>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</si>
  <si>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</si>
  <si>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</si>
  <si>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</si>
  <si>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</si>
  <si>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</si>
  <si>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</si>
  <si>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</si>
  <si>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</si>
  <si>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</si>
  <si>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</si>
  <si>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</si>
  <si>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</si>
  <si>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</si>
  <si>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</si>
  <si>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</si>
  <si>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</si>
  <si>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</si>
  <si>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</si>
  <si>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</si>
  <si>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</si>
  <si>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</si>
  <si>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</si>
  <si>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</si>
  <si>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</si>
  <si>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</si>
  <si>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</si>
  <si>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</si>
  <si>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</si>
  <si>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</si>
  <si>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</si>
  <si>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</si>
  <si>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</si>
  <si>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</si>
  <si>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</si>
  <si>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</si>
  <si>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</si>
  <si>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</si>
  <si>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</si>
  <si>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</si>
  <si>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</si>
  <si>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</si>
  <si>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</si>
  <si>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</si>
  <si>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</si>
  <si>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</si>
  <si>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</si>
  <si>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</si>
  <si>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</si>
  <si>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</si>
  <si>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</si>
  <si>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</si>
  <si>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</si>
  <si>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</si>
  <si>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</si>
  <si>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</si>
  <si>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</si>
  <si>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</si>
  <si>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</si>
  <si>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</si>
  <si>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</si>
  <si>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</si>
  <si>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</si>
  <si>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</si>
  <si>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</si>
  <si>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</si>
  <si>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</si>
  <si>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</si>
  <si>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</si>
  <si>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</si>
  <si>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</si>
  <si>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</si>
  <si>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</si>
  <si>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</si>
  <si>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</si>
  <si>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</si>
  <si>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</si>
  <si>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</si>
  <si>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</si>
  <si>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</si>
  <si>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</si>
  <si>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</si>
  <si>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</si>
  <si>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</si>
  <si>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</si>
  <si>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</si>
  <si>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</si>
  <si>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</si>
  <si>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</si>
  <si>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</si>
  <si>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</si>
  <si>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</si>
  <si>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</si>
  <si>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</si>
  <si>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</si>
  <si>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</si>
  <si>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</si>
  <si>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</si>
  <si>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</si>
  <si>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</si>
  <si>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</si>
  <si>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</si>
  <si>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</si>
  <si>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</si>
  <si>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</si>
  <si>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</si>
  <si>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</si>
  <si>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</si>
  <si>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</si>
  <si>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</si>
  <si>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</si>
  <si>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</si>
  <si>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</si>
  <si>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</si>
  <si>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</si>
  <si>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</si>
  <si>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</si>
  <si>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</si>
  <si>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</si>
  <si>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</si>
  <si>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</si>
  <si>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</si>
  <si>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</si>
  <si>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</si>
  <si>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</si>
  <si>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</si>
  <si>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</si>
  <si>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</si>
  <si>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</si>
  <si>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</si>
  <si>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</si>
  <si>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</si>
  <si>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</si>
  <si>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</si>
  <si>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</si>
  <si>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</si>
  <si>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</si>
  <si>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</si>
  <si>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</si>
  <si>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</si>
  <si>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</si>
  <si>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</si>
  <si>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</si>
  <si>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</si>
  <si>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</si>
  <si>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</si>
  <si>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</si>
  <si>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</si>
  <si>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</si>
  <si>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</si>
  <si>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</si>
  <si>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</si>
  <si>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</si>
  <si>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</si>
  <si>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</si>
  <si>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</si>
  <si>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</si>
  <si>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</si>
  <si>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</si>
  <si>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</si>
  <si>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</si>
  <si>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</si>
  <si>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</si>
  <si>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</si>
  <si>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</si>
  <si>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</si>
  <si>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</si>
  <si>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</si>
  <si>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</si>
  <si>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</si>
  <si>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</si>
  <si>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</si>
  <si>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</si>
  <si>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</si>
  <si>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</si>
  <si>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</si>
  <si>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</si>
  <si>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</si>
  <si>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</si>
  <si>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</si>
  <si>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</si>
  <si>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</si>
  <si>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</si>
  <si>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</si>
  <si>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</si>
  <si>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</si>
  <si>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</si>
  <si>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</si>
  <si>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</si>
  <si>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</si>
  <si>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</si>
  <si>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</si>
  <si>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</si>
  <si>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</si>
  <si>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</si>
  <si>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</si>
  <si>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</si>
  <si>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</si>
  <si>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</si>
  <si>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</si>
  <si>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</si>
  <si>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</si>
  <si>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</si>
  <si>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</si>
  <si>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</si>
  <si>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</si>
  <si>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</si>
  <si>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</si>
  <si>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</si>
  <si>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</si>
  <si>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</si>
  <si>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</si>
  <si>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</si>
  <si>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</si>
  <si>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</si>
  <si>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</si>
  <si>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</si>
  <si>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</si>
  <si>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</si>
  <si>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</si>
  <si>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</si>
  <si>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</si>
  <si>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</si>
  <si>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</si>
  <si>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</si>
  <si>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</si>
  <si>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</si>
  <si>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</si>
  <si>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</si>
  <si>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</si>
  <si>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</si>
  <si>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</si>
  <si>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</si>
  <si>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</si>
  <si>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</si>
  <si>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</si>
  <si>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</si>
  <si>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</si>
  <si>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</si>
  <si>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</si>
  <si>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</si>
  <si>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</si>
  <si>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</si>
  <si>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</si>
  <si>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</si>
  <si>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</si>
  <si>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</si>
  <si>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</si>
  <si>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</si>
  <si>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</si>
  <si>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</si>
  <si>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</si>
  <si>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</si>
  <si>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</si>
  <si>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</si>
  <si>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</si>
  <si>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</si>
  <si>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</si>
  <si>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</si>
  <si>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</si>
  <si>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</si>
  <si>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</si>
  <si>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</si>
  <si>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</si>
  <si>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</si>
  <si>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</si>
  <si>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</si>
  <si>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</si>
  <si>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</si>
  <si>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</si>
  <si>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</si>
  <si>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</si>
  <si>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</si>
  <si>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</si>
  <si>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</si>
  <si>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</si>
  <si>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</si>
  <si>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</si>
  <si>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</si>
  <si>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</si>
  <si>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</si>
  <si>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</si>
  <si>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</si>
  <si>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</si>
  <si>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</si>
  <si>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</si>
  <si>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</si>
  <si>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</si>
  <si>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</si>
  <si>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</si>
  <si>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</si>
  <si>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</si>
  <si>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</si>
  <si>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</si>
  <si>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</si>
  <si>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</si>
  <si>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</si>
  <si>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</si>
  <si>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</si>
  <si>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</si>
  <si>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</si>
  <si>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</si>
  <si>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</si>
  <si>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</si>
  <si>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</si>
  <si>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</si>
  <si>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</si>
  <si>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</si>
  <si>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</si>
  <si>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</si>
  <si>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</si>
  <si>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</si>
  <si>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</si>
  <si>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</si>
  <si>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</si>
  <si>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</si>
  <si>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</si>
  <si>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</si>
  <si>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</si>
  <si>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</si>
  <si>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</si>
  <si>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</si>
  <si>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</si>
  <si>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</si>
  <si>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</si>
  <si>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</si>
  <si>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</si>
  <si>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</si>
  <si>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</si>
  <si>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</si>
  <si>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</si>
  <si>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</si>
  <si>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</si>
  <si>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</si>
  <si>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</si>
  <si>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</si>
  <si>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</si>
  <si>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</si>
  <si>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</si>
  <si>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</si>
  <si>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</si>
  <si>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</si>
  <si>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</si>
  <si>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</si>
  <si>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</si>
  <si>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</si>
  <si>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</si>
  <si>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</si>
  <si>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</si>
  <si>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</si>
  <si>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</si>
  <si>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</si>
  <si>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</si>
  <si>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</si>
  <si>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</si>
  <si>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</si>
  <si>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</si>
  <si>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</si>
  <si>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</si>
  <si>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</si>
  <si>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</si>
  <si>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</si>
  <si>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</si>
  <si>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</si>
  <si>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</si>
  <si>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</si>
  <si>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</si>
  <si>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</si>
  <si>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</si>
  <si>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</si>
  <si>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</si>
  <si>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</si>
  <si>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</si>
  <si>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</si>
  <si>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</si>
  <si>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</si>
  <si>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</si>
  <si>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</si>
  <si>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</si>
  <si>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</si>
  <si>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</si>
  <si>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</si>
  <si>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</si>
  <si>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</si>
  <si>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</si>
  <si>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</si>
  <si>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</si>
  <si>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</si>
  <si>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</si>
  <si>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</si>
  <si>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</si>
  <si>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</si>
  <si>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</si>
  <si>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</si>
  <si>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</si>
  <si>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</si>
  <si>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</si>
  <si>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</si>
  <si>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</si>
  <si>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</si>
  <si>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</si>
  <si>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</si>
  <si>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</si>
  <si>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</si>
  <si>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</si>
  <si>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</si>
  <si>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</si>
  <si>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</si>
  <si>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</si>
  <si>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</si>
  <si>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</si>
  <si>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</si>
  <si>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</si>
  <si>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</si>
  <si>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</si>
  <si>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</si>
  <si>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</si>
  <si>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</si>
  <si>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</si>
  <si>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</si>
  <si>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</si>
  <si>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</si>
  <si>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</si>
  <si>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</si>
  <si>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</si>
  <si>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</si>
  <si>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</si>
  <si>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</si>
  <si>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</si>
  <si>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</si>
  <si>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</si>
  <si>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</si>
  <si>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</si>
  <si>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</si>
  <si>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</si>
  <si>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</si>
  <si>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</si>
  <si>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</si>
  <si>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</si>
  <si>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</si>
  <si>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</si>
  <si>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</si>
  <si>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</si>
  <si>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</si>
  <si>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</si>
  <si>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</si>
  <si>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</si>
  <si>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</si>
  <si>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</si>
  <si>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</si>
  <si>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</si>
  <si>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</si>
  <si>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</si>
  <si>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</si>
  <si>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</si>
  <si>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</si>
  <si>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</si>
  <si>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</si>
  <si>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</si>
  <si>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</si>
  <si>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</si>
  <si>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</si>
  <si>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</si>
  <si>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</si>
  <si>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</si>
  <si>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</si>
  <si>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</si>
  <si>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</si>
  <si>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</si>
  <si>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</si>
  <si>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</si>
  <si>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</si>
  <si>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</si>
  <si>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</si>
  <si>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</si>
  <si>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</si>
  <si>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</si>
  <si>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</si>
  <si>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</si>
  <si>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</si>
  <si>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</si>
  <si>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</si>
  <si>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</si>
  <si>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</si>
  <si>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</si>
  <si>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</si>
  <si>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</si>
  <si>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</si>
  <si>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</si>
  <si>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</si>
  <si>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</si>
  <si>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</si>
  <si>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</si>
  <si>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</si>
  <si>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</si>
  <si>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</si>
  <si>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</si>
  <si>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</si>
  <si>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</si>
  <si>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</si>
  <si>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</si>
  <si>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</si>
  <si>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</si>
  <si>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</si>
  <si>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</si>
  <si>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</si>
  <si>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</si>
  <si>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</si>
  <si>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</si>
  <si>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</si>
  <si>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</si>
  <si>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</si>
  <si>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</si>
  <si>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</si>
  <si>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</si>
  <si>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</si>
  <si>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</si>
  <si>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</si>
  <si>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</si>
  <si>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</si>
  <si>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</si>
  <si>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</si>
  <si>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</si>
  <si>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</si>
  <si>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</si>
  <si>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</si>
  <si>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</si>
  <si>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</si>
  <si>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</si>
  <si>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</si>
  <si>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</si>
  <si>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</si>
  <si>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</si>
  <si>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</si>
  <si>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</si>
  <si>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</si>
  <si>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</si>
  <si>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</si>
  <si>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</si>
  <si>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</si>
  <si>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</si>
  <si>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</si>
  <si>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</si>
  <si>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</si>
  <si>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</si>
  <si>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</si>
  <si>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</si>
  <si>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</si>
  <si>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</si>
  <si>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</si>
  <si>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</si>
  <si>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</si>
  <si>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</si>
  <si>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</si>
  <si>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</si>
  <si>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</si>
  <si>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</si>
  <si>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</si>
  <si>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</si>
  <si>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</si>
  <si>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</si>
  <si>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</si>
  <si>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</si>
  <si>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</si>
  <si>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</si>
  <si>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</si>
  <si>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</si>
  <si>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</si>
  <si>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</si>
  <si>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</si>
  <si>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</si>
  <si>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</si>
  <si>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</si>
  <si>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</si>
  <si>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</si>
  <si>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</si>
  <si>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</si>
  <si>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</si>
  <si>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</si>
  <si>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</si>
  <si>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</si>
  <si>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</si>
  <si>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</si>
  <si>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</si>
  <si>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</si>
  <si>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</si>
  <si>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</si>
  <si>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</si>
  <si>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</si>
  <si>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</si>
  <si>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</si>
  <si>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</si>
  <si>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</si>
  <si>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</si>
  <si>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</si>
  <si>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</si>
  <si>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</si>
  <si>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</si>
  <si>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</si>
  <si>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</si>
  <si>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</si>
  <si>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</si>
  <si>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</si>
  <si>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</si>
  <si>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</si>
  <si>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</si>
  <si>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</si>
  <si>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</si>
  <si>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</si>
  <si>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</si>
  <si>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</si>
  <si>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</si>
  <si>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</si>
  <si>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</si>
  <si>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</si>
  <si>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</si>
  <si>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</si>
  <si>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</si>
  <si>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</si>
  <si>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</si>
  <si>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</si>
  <si>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</si>
  <si>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</si>
  <si>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</si>
  <si>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</si>
  <si>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</si>
  <si>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</si>
  <si>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</si>
  <si>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</si>
  <si>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</si>
  <si>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</si>
  <si>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</si>
  <si>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</si>
  <si>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</si>
  <si>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</si>
  <si>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</si>
  <si>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</si>
  <si>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</si>
  <si>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</si>
  <si>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</si>
  <si>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</si>
  <si>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</si>
  <si>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</si>
  <si>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</si>
  <si>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</si>
  <si>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</si>
  <si>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</si>
  <si>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</si>
  <si>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</si>
  <si>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</si>
  <si>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</si>
  <si>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</si>
  <si>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</si>
  <si>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</si>
  <si>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</si>
  <si>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</si>
  <si>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</si>
  <si>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</si>
  <si>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</si>
  <si>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</si>
  <si>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</si>
  <si>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</si>
  <si>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</si>
  <si>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</si>
  <si>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</si>
  <si>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</si>
  <si>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</si>
  <si>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</si>
  <si>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</si>
  <si>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</si>
  <si>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</si>
  <si>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</si>
  <si>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</si>
  <si>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</si>
  <si>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</si>
  <si>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</si>
  <si>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</si>
  <si>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</si>
  <si>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</si>
  <si>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</si>
  <si>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</si>
  <si>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</si>
  <si>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</si>
  <si>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</si>
  <si>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</si>
  <si>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</si>
  <si>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</si>
  <si>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</si>
  <si>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</si>
  <si>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</si>
  <si>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</si>
  <si>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</si>
  <si>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</si>
  <si>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</si>
  <si>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</si>
  <si>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</si>
  <si>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</si>
  <si>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</si>
  <si>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</si>
  <si>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</si>
  <si>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</si>
  <si>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</si>
  <si>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</si>
  <si>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</si>
  <si>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</si>
  <si>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</si>
  <si>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</si>
  <si>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</si>
  <si>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</si>
  <si>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</si>
  <si>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</si>
  <si>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</si>
  <si>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</si>
  <si>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</si>
  <si>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</si>
  <si>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</si>
  <si>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</si>
  <si>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</si>
  <si>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</si>
  <si>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</si>
  <si>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</si>
  <si>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</si>
  <si>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</si>
  <si>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</si>
  <si>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</si>
  <si>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</si>
  <si>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</si>
  <si>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</si>
  <si>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</si>
  <si>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</si>
  <si>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</si>
  <si>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</si>
  <si>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</si>
  <si>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</si>
  <si>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</si>
  <si>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</si>
  <si>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</si>
  <si>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</si>
  <si>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</si>
  <si>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</si>
  <si>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</si>
  <si>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</si>
  <si>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</si>
  <si>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</si>
  <si>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</si>
  <si>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</si>
  <si>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</si>
  <si>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</si>
  <si>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</si>
  <si>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</si>
  <si>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</si>
  <si>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</si>
  <si>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</si>
  <si>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</si>
  <si>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</si>
  <si>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</si>
  <si>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</si>
  <si>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</si>
  <si>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</si>
  <si>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</si>
  <si>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</si>
  <si>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</si>
  <si>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</si>
  <si>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</si>
  <si>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</si>
  <si>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</si>
  <si>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</si>
  <si>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</si>
  <si>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</si>
  <si>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</si>
  <si>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</si>
  <si>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</si>
  <si>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</si>
  <si>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</si>
  <si>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</si>
  <si>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</si>
  <si>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</si>
  <si>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</si>
  <si>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</si>
  <si>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</si>
  <si>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</si>
  <si>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</si>
  <si>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</si>
  <si>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</si>
  <si>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</si>
  <si>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</si>
  <si>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</si>
  <si>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</si>
  <si>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</si>
  <si>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</si>
  <si>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</si>
  <si>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</si>
  <si>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</si>
  <si>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</si>
  <si>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</si>
  <si>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</si>
  <si>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</si>
  <si>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</si>
  <si>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</si>
  <si>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</si>
  <si>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</si>
  <si>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</si>
  <si>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</si>
  <si>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</si>
  <si>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</si>
  <si>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</si>
  <si>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</si>
  <si>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</si>
  <si>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</si>
  <si>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</si>
  <si>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</si>
  <si>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</si>
  <si>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</si>
  <si>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</si>
  <si>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</si>
  <si>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</si>
  <si>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</si>
  <si>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</si>
  <si>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</si>
  <si>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</si>
  <si>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</si>
  <si>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</si>
  <si>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</si>
  <si>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</si>
  <si>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</si>
  <si>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</si>
  <si>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</si>
  <si>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</si>
  <si>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</si>
  <si>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</si>
  <si>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</si>
  <si>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</si>
  <si>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</si>
  <si>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</si>
  <si>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</si>
  <si>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</si>
  <si>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</si>
  <si>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</si>
  <si>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</si>
  <si>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</si>
  <si>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</si>
  <si>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</si>
  <si>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</si>
  <si>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</si>
  <si>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</si>
  <si>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</si>
  <si>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</si>
  <si>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</si>
  <si>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</si>
  <si>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</si>
  <si>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</si>
  <si>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</si>
  <si>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</si>
  <si>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</si>
  <si>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</si>
  <si>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</si>
  <si>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</si>
  <si>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</si>
  <si>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</si>
  <si>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</si>
  <si>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</si>
  <si>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</si>
  <si>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</si>
  <si>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</si>
  <si>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</si>
  <si>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</si>
  <si>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</si>
  <si>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</si>
  <si>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</si>
  <si>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</si>
  <si>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</si>
  <si>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</si>
  <si>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</si>
  <si>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</si>
  <si>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</si>
  <si>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</si>
  <si>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</si>
  <si>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</si>
  <si>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</si>
  <si>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</si>
  <si>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</si>
  <si>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</si>
  <si>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</si>
  <si>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</si>
  <si>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</si>
  <si>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</si>
  <si>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</si>
  <si>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</si>
  <si>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</si>
  <si>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</si>
  <si>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</si>
  <si>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</si>
  <si>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</si>
  <si>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</si>
  <si>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</si>
  <si>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</si>
  <si>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</si>
  <si>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</si>
  <si>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</si>
  <si>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</si>
  <si>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</si>
  <si>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</si>
  <si>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</si>
  <si>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</si>
  <si>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</si>
  <si>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</si>
  <si>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</si>
  <si>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</si>
  <si>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</si>
  <si>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</si>
  <si>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</si>
  <si>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</si>
  <si>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</si>
  <si>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</si>
  <si>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</si>
  <si>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</si>
  <si>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</si>
  <si>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</si>
  <si>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</si>
  <si>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</si>
  <si>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</si>
  <si>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</si>
  <si>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</si>
  <si>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</si>
  <si>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</si>
  <si>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</si>
  <si>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</si>
  <si>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</si>
  <si>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</si>
  <si>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</si>
  <si>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</si>
  <si>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</si>
  <si>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</si>
  <si>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</si>
  <si>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</si>
  <si>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</si>
  <si>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</si>
  <si>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</si>
  <si>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</si>
  <si>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</si>
  <si>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</si>
  <si>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</si>
  <si>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</si>
  <si>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</si>
  <si>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</si>
  <si>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</si>
  <si>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</si>
  <si>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</si>
  <si>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</si>
  <si>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</si>
  <si>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</si>
  <si>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</si>
  <si>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</si>
  <si>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</si>
  <si>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</si>
  <si>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</si>
  <si>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</si>
  <si>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</si>
  <si>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</si>
  <si>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</si>
  <si>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</si>
  <si>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</si>
  <si>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</si>
  <si>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</si>
  <si>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</si>
  <si>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</si>
  <si>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</si>
  <si>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</si>
  <si>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</si>
  <si>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</si>
  <si>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</si>
  <si>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</si>
  <si>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</si>
  <si>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</si>
  <si>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</si>
  <si>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</si>
  <si>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</si>
  <si>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</si>
  <si>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</si>
  <si>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</si>
  <si>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</si>
  <si>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</si>
  <si>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</si>
  <si>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</si>
  <si>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</si>
  <si>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</si>
  <si>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</si>
  <si>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</si>
  <si>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</si>
  <si>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</si>
  <si>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</si>
  <si>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</si>
  <si>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</si>
  <si>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</si>
  <si>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</si>
  <si>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</si>
  <si>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</si>
  <si>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</si>
  <si>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</si>
  <si>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</si>
  <si>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</si>
  <si>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</si>
  <si>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</si>
  <si>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</si>
  <si>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</si>
  <si>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</si>
  <si>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</si>
  <si>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</si>
  <si>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</si>
  <si>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</si>
  <si>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</si>
  <si>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</si>
  <si>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</si>
  <si>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</si>
  <si>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</si>
  <si>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</si>
  <si>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</si>
  <si>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</si>
  <si>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</si>
  <si>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</si>
  <si>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</si>
  <si>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</si>
  <si>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</si>
  <si>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</si>
  <si>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</si>
  <si>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</si>
  <si>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</si>
  <si>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</si>
  <si>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</si>
  <si>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</si>
  <si>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</si>
  <si>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</si>
  <si>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</si>
  <si>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</si>
  <si>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</si>
  <si>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</si>
  <si>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</si>
  <si>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</si>
  <si>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</si>
  <si>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</si>
  <si>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</si>
  <si>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</si>
  <si>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</si>
  <si>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</si>
  <si>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</si>
  <si>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</si>
  <si>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</si>
  <si>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</si>
  <si>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</si>
  <si>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</si>
  <si>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</si>
  <si>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</si>
  <si>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</si>
  <si>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</si>
  <si>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</si>
  <si>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</si>
  <si>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</si>
  <si>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</si>
  <si>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</si>
  <si>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</si>
  <si>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</si>
  <si>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</si>
  <si>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</si>
  <si>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</si>
  <si>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</si>
  <si>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</si>
  <si>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</si>
  <si>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</si>
  <si>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</si>
  <si>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</si>
  <si>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</si>
  <si>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</si>
  <si>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</si>
  <si>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</si>
  <si>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</si>
  <si>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</si>
  <si>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</si>
  <si>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</si>
  <si>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</si>
  <si>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</si>
  <si>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</si>
  <si>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</si>
  <si>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</si>
  <si>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</si>
  <si>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</si>
  <si>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</si>
  <si>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</si>
  <si>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</si>
  <si>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</si>
  <si>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</si>
  <si>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</si>
  <si>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</si>
  <si>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</si>
  <si>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</si>
  <si>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</si>
  <si>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</si>
  <si>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</si>
  <si>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</si>
  <si>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</si>
  <si>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</si>
  <si>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</si>
  <si>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</si>
  <si>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</si>
  <si>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</si>
  <si>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</si>
  <si>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</si>
  <si>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</si>
  <si>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</si>
  <si>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</si>
  <si>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</si>
  <si>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</si>
  <si>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</si>
  <si>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</si>
  <si>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</si>
  <si>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</si>
  <si>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</si>
  <si>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</si>
  <si>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</si>
  <si>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</si>
  <si>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</si>
  <si>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</si>
  <si>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</si>
  <si>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</si>
  <si>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</si>
  <si>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</si>
  <si>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</si>
  <si>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</si>
  <si>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</si>
  <si>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</si>
  <si>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</si>
  <si>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</si>
  <si>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</si>
  <si>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</si>
  <si>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</si>
  <si>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</si>
  <si>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</si>
  <si>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</si>
  <si>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</si>
  <si>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</si>
  <si>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</si>
  <si>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</si>
  <si>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</si>
  <si>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</si>
  <si>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</si>
  <si>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</si>
  <si>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</si>
  <si>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</si>
  <si>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</si>
  <si>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</si>
  <si>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</si>
  <si>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</si>
  <si>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</si>
  <si>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</si>
  <si>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</si>
  <si>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</si>
  <si>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</si>
  <si>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</si>
  <si>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</si>
  <si>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</si>
  <si>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</si>
  <si>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</si>
  <si>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</si>
  <si>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</si>
  <si>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</si>
  <si>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</si>
  <si>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</si>
  <si>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</si>
  <si>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</si>
  <si>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</si>
  <si>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</si>
  <si>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</si>
  <si>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</si>
  <si>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</si>
  <si>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</si>
  <si>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</si>
  <si>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</si>
  <si>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</si>
  <si>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</si>
  <si>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</si>
  <si>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</si>
  <si>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</si>
  <si>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</si>
  <si>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</si>
  <si>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</si>
  <si>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</si>
  <si>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</si>
  <si>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</si>
  <si>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</si>
  <si>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</si>
  <si>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</si>
  <si>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</si>
  <si>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</si>
  <si>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</si>
  <si>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</si>
  <si>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</si>
  <si>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</si>
  <si>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</si>
  <si>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</si>
  <si>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</si>
  <si>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</si>
  <si>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</si>
  <si>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</si>
  <si>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</si>
  <si>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</si>
  <si>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</si>
  <si>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</si>
  <si>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</si>
  <si>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</si>
  <si>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</si>
  <si>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</si>
  <si>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</si>
  <si>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</si>
  <si>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</si>
  <si>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</si>
  <si>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</si>
  <si>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</si>
  <si>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</si>
  <si>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</si>
  <si>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</si>
  <si>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</si>
  <si>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</si>
  <si>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</si>
  <si>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</si>
  <si>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</si>
  <si>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</si>
  <si>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</si>
  <si>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</si>
  <si>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</si>
  <si>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</si>
  <si>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</si>
  <si>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</si>
  <si>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</si>
  <si>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</si>
  <si>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</si>
  <si>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</si>
  <si>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</si>
  <si>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</si>
  <si>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</si>
  <si>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</si>
  <si>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</si>
  <si>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</si>
  <si>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</si>
  <si>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</si>
  <si>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</si>
  <si>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</si>
  <si>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</si>
  <si>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</si>
  <si>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</si>
  <si>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</si>
  <si>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</si>
  <si>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</si>
  <si>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</si>
  <si>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</si>
  <si>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</si>
  <si>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</si>
  <si>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</si>
  <si>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</si>
  <si>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</si>
  <si>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</si>
  <si>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</si>
  <si>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</si>
  <si>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</si>
  <si>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</si>
  <si>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</si>
  <si>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</si>
  <si>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</si>
  <si>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</si>
  <si>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</si>
  <si>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</si>
  <si>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</si>
  <si>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</si>
  <si>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</si>
  <si>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</si>
  <si>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</si>
  <si>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</si>
  <si>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</si>
  <si>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</si>
  <si>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</si>
  <si>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</si>
  <si>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</si>
  <si>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</si>
  <si>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</si>
  <si>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</si>
  <si>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</si>
  <si>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</si>
  <si>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</si>
  <si>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</si>
  <si>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</si>
  <si>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</si>
  <si>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</si>
  <si>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</si>
  <si>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</si>
  <si>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</si>
  <si>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</si>
  <si>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</si>
  <si>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</si>
  <si>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</si>
  <si>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</si>
  <si>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</si>
  <si>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</si>
  <si>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</si>
  <si>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</si>
  <si>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</si>
  <si>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</si>
  <si>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</si>
  <si>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</si>
  <si>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</si>
  <si>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</si>
  <si>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</si>
  <si>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</si>
  <si>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</si>
  <si>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</si>
  <si>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</si>
  <si>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</si>
  <si>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</si>
  <si>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</si>
  <si>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</si>
  <si>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</si>
  <si>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</si>
  <si>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</si>
  <si>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</si>
  <si>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</si>
  <si>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</si>
  <si>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</si>
  <si>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</si>
  <si>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</si>
  <si>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</si>
  <si>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</si>
  <si>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</si>
  <si>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</si>
  <si>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</si>
  <si>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</si>
  <si>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</si>
  <si>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</si>
  <si>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</si>
  <si>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</si>
  <si>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</si>
  <si>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</si>
  <si>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</si>
  <si>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</si>
  <si>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</si>
  <si>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</si>
  <si>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</si>
  <si>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</si>
  <si>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</si>
  <si>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</si>
  <si>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</si>
  <si>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</si>
  <si>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</si>
  <si>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</si>
  <si>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</si>
  <si>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</si>
  <si>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</si>
  <si>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</si>
  <si>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</si>
  <si>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</si>
  <si>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</si>
  <si>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</si>
  <si>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</si>
  <si>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</si>
  <si>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</si>
  <si>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</si>
  <si>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</si>
  <si>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</si>
  <si>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</si>
  <si>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</si>
  <si>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</si>
  <si>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</si>
  <si>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</si>
  <si>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</si>
  <si>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</si>
  <si>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</si>
  <si>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</si>
  <si>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</si>
  <si>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</si>
  <si>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</si>
  <si>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</si>
  <si>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</si>
  <si>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</si>
  <si>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</si>
  <si>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</si>
  <si>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</si>
  <si>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</si>
  <si>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</si>
  <si>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</si>
  <si>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</si>
  <si>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</si>
  <si>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</si>
  <si>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</si>
  <si>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</si>
  <si>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</si>
  <si>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</si>
  <si>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</si>
  <si>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</si>
  <si>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</si>
  <si>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</si>
  <si>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</si>
  <si>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</si>
  <si>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</si>
  <si>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</si>
  <si>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</si>
  <si>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</si>
  <si>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</si>
  <si>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</si>
  <si>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</si>
  <si>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</si>
  <si>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</si>
  <si>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</si>
  <si>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</si>
  <si>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</si>
  <si>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</si>
  <si>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</si>
  <si>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</si>
  <si>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</si>
  <si>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</si>
  <si>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</si>
  <si>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</si>
  <si>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</si>
  <si>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</si>
  <si>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</si>
  <si>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</si>
  <si>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</si>
  <si>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</si>
  <si>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</si>
  <si>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</si>
  <si>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</si>
  <si>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</si>
  <si>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</si>
  <si>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</si>
  <si>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</si>
  <si>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</si>
  <si>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</si>
  <si>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</si>
  <si>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</si>
  <si>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</si>
  <si>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</si>
  <si>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</si>
  <si>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</si>
  <si>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</si>
  <si>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</si>
  <si>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</si>
  <si>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</si>
  <si>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</si>
  <si>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</si>
  <si>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</si>
  <si>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</si>
  <si>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</si>
  <si>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</si>
  <si>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</si>
  <si>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</si>
  <si>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</si>
  <si>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</si>
  <si>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</si>
  <si>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</si>
  <si>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</si>
  <si>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</si>
  <si>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</si>
  <si>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</si>
  <si>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</si>
  <si>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</si>
  <si>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</si>
  <si>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</si>
  <si>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</si>
  <si>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</si>
  <si>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</si>
  <si>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</si>
  <si>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</si>
  <si>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</si>
  <si>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</si>
  <si>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</si>
  <si>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</si>
  <si>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</si>
  <si>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</si>
  <si>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</si>
  <si>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</si>
  <si>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</si>
  <si>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</si>
  <si>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</si>
  <si>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</si>
  <si>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</si>
  <si>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</si>
  <si>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</si>
  <si>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</si>
  <si>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</si>
  <si>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</si>
  <si>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</si>
  <si>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</si>
  <si>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</si>
  <si>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</si>
  <si>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</si>
  <si>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</si>
  <si>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</si>
  <si>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</si>
  <si>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</si>
  <si>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</si>
  <si>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</si>
  <si>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</si>
  <si>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</si>
  <si>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</si>
  <si>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</si>
  <si>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</si>
  <si>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</si>
  <si>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</si>
  <si>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</si>
  <si>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</si>
  <si>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</si>
  <si>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</si>
  <si>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</si>
  <si>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</si>
  <si>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</si>
  <si>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</si>
  <si>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</si>
  <si>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</si>
  <si>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</si>
  <si>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</si>
  <si>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</si>
  <si>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</si>
  <si>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</si>
  <si>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</si>
  <si>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</si>
  <si>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</si>
  <si>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</si>
  <si>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</si>
  <si>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</si>
  <si>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</si>
  <si>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</si>
  <si>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</si>
  <si>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</si>
  <si>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</si>
  <si>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</si>
  <si>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</si>
  <si>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</si>
  <si>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</si>
  <si>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</si>
  <si>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</si>
  <si>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</si>
  <si>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</si>
  <si>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</si>
  <si>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</si>
  <si>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</si>
  <si>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</si>
  <si>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</si>
  <si>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</si>
  <si>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</si>
  <si>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</si>
  <si>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</si>
  <si>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</si>
  <si>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</si>
  <si>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</si>
  <si>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</si>
  <si>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</si>
  <si>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</si>
  <si>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</si>
  <si>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</si>
  <si>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</si>
  <si>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</si>
  <si>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</si>
  <si>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</si>
  <si>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</si>
  <si>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</si>
  <si>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</si>
  <si>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</si>
  <si>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</si>
  <si>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</si>
  <si>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</si>
  <si>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</si>
  <si>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</si>
  <si>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</si>
  <si>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</si>
  <si>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</si>
  <si>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</si>
  <si>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</si>
  <si>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</si>
  <si>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</si>
  <si>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</si>
  <si>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</si>
  <si>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</si>
  <si>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</si>
  <si>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</si>
  <si>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</si>
  <si>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</si>
  <si>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</si>
  <si>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</si>
  <si>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</si>
  <si>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</si>
  <si>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</si>
  <si>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</si>
  <si>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</si>
  <si>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</si>
  <si>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</si>
  <si>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</si>
  <si>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</si>
  <si>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</si>
  <si>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</si>
  <si>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</si>
  <si>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</si>
  <si>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</si>
  <si>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</si>
  <si>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</si>
  <si>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</si>
  <si>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</si>
  <si>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</si>
  <si>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</si>
  <si>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</si>
  <si>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</si>
  <si>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</si>
  <si>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</si>
  <si>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</si>
  <si>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</si>
  <si>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</si>
  <si>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</si>
  <si>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</si>
  <si>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</si>
  <si>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</si>
  <si>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</si>
  <si>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</si>
  <si>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</si>
  <si>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</si>
  <si>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</si>
  <si>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</si>
  <si>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</si>
  <si>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</si>
  <si>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</si>
  <si>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</si>
  <si>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</si>
  <si>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</si>
  <si>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</si>
  <si>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</si>
  <si>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</si>
  <si>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</si>
  <si>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</si>
  <si>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</si>
  <si>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</si>
  <si>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</si>
  <si>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</si>
  <si>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</si>
  <si>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</si>
  <si>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</si>
  <si>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</si>
  <si>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</si>
  <si>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</si>
  <si>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</si>
  <si>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</si>
  <si>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</si>
  <si>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</si>
  <si>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</si>
  <si>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</si>
  <si>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</si>
  <si>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</si>
  <si>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</si>
  <si>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</si>
  <si>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</si>
  <si>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</si>
  <si>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</si>
  <si>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</si>
  <si>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</si>
  <si>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</si>
  <si>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</si>
  <si>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</si>
  <si>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</si>
  <si>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</si>
  <si>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</si>
  <si>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</si>
  <si>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</si>
  <si>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</si>
  <si>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</si>
  <si>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</si>
  <si>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</si>
  <si>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</si>
  <si>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</si>
  <si>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</si>
  <si>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</si>
  <si>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</si>
  <si>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</si>
  <si>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</si>
  <si>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</si>
  <si>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</si>
  <si>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</si>
  <si>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</si>
  <si>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</si>
  <si>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</si>
  <si>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</si>
  <si>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</si>
  <si>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</si>
  <si>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</si>
  <si>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</si>
  <si>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</si>
  <si>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</si>
  <si>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</si>
  <si>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</si>
  <si>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</si>
  <si>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</si>
  <si>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</si>
  <si>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</si>
  <si>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</si>
  <si>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</si>
  <si>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</si>
  <si>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</si>
  <si>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</si>
  <si>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</si>
  <si>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</si>
  <si>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</si>
  <si>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</si>
  <si>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</si>
  <si>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</si>
  <si>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</si>
  <si>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</si>
  <si>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</si>
  <si>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</si>
  <si>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</si>
  <si>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</si>
  <si>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</si>
  <si>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</si>
  <si>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</si>
  <si>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</si>
  <si>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</si>
  <si>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</si>
  <si>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</si>
  <si>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</si>
  <si>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</si>
  <si>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</si>
  <si>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</si>
  <si>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</si>
  <si>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</si>
  <si>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</si>
  <si>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</si>
  <si>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</si>
  <si>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</si>
  <si>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</si>
  <si>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</si>
  <si>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</si>
  <si>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</si>
  <si>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</si>
  <si>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</si>
  <si>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</si>
  <si>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</si>
  <si>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</si>
  <si>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</si>
  <si>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</si>
  <si>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</si>
  <si>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</si>
  <si>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</si>
  <si>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</si>
  <si>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</si>
  <si>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</si>
  <si>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</si>
  <si>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</si>
  <si>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</si>
  <si>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</si>
  <si>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</si>
  <si>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</si>
  <si>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</si>
  <si>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</si>
  <si>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</si>
  <si>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</si>
  <si>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</si>
  <si>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</si>
  <si>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</si>
  <si>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</si>
  <si>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</si>
  <si>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</si>
  <si>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</si>
  <si>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</si>
  <si>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</si>
  <si>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</si>
  <si>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</si>
  <si>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</si>
  <si>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</si>
  <si>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</si>
  <si>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</si>
  <si>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</si>
  <si>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</si>
  <si>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</si>
  <si>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</si>
  <si>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</si>
  <si>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</si>
  <si>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</si>
  <si>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</si>
  <si>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</si>
  <si>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</si>
  <si>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</si>
  <si>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</si>
  <si>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</si>
  <si>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</si>
  <si>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</si>
  <si>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</si>
  <si>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</si>
  <si>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</si>
  <si>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</si>
  <si>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</si>
  <si>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</si>
  <si>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</si>
  <si>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</si>
  <si>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</si>
  <si>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</si>
  <si>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</si>
  <si>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</si>
  <si>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</si>
  <si>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</si>
  <si>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</si>
  <si>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</si>
  <si>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</si>
  <si>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</si>
  <si>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</si>
  <si>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</si>
  <si>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</si>
  <si>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</si>
  <si>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</si>
  <si>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</si>
  <si>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</si>
  <si>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</si>
  <si>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</si>
  <si>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</si>
  <si>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</si>
  <si>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</si>
  <si>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</si>
  <si>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</si>
  <si>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</si>
  <si>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</si>
  <si>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</si>
  <si>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</si>
  <si>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</si>
  <si>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</si>
  <si>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</si>
  <si>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</si>
  <si>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</si>
  <si>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</si>
  <si>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</si>
  <si>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</si>
  <si>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</si>
  <si>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</si>
  <si>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</si>
  <si>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</si>
  <si>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</si>
  <si>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</si>
  <si>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</si>
  <si>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</si>
  <si>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</si>
  <si>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</si>
  <si>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</si>
  <si>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</si>
  <si>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</si>
  <si>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</si>
  <si>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</si>
  <si>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</si>
  <si>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</si>
  <si>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</si>
  <si>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</si>
  <si>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</si>
  <si>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</si>
  <si>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</si>
  <si>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</si>
  <si>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</si>
  <si>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</si>
  <si>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</si>
  <si>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</si>
  <si>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</si>
  <si>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</si>
  <si>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</si>
  <si>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</si>
  <si>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</si>
  <si>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</si>
  <si>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</si>
  <si>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</si>
  <si>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</si>
  <si>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</si>
  <si>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</si>
  <si>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</si>
  <si>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</si>
  <si>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</si>
  <si>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</si>
  <si>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</si>
  <si>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</si>
  <si>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</si>
  <si>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</si>
  <si>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</si>
  <si>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</si>
  <si>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</si>
  <si>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</si>
  <si>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</si>
  <si>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</si>
  <si>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</si>
  <si>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</si>
  <si>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</si>
  <si>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</si>
  <si>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</si>
  <si>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</si>
  <si>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</si>
  <si>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</si>
  <si>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</si>
  <si>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</si>
  <si>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</si>
  <si>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</si>
  <si>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</si>
  <si>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</si>
  <si>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</si>
  <si>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</si>
  <si>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</si>
  <si>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</si>
  <si>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</si>
  <si>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</si>
  <si>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</si>
  <si>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</si>
  <si>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</si>
  <si>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</si>
  <si>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</si>
  <si>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</si>
  <si>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</si>
  <si>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</si>
  <si>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</si>
  <si>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</si>
  <si>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</si>
  <si>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</si>
  <si>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</si>
  <si>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</si>
  <si>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</si>
  <si>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</si>
  <si>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</si>
  <si>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</si>
  <si>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</si>
  <si>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</si>
  <si>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</si>
  <si>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</si>
  <si>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</si>
  <si>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</si>
  <si>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</si>
  <si>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</si>
  <si>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</si>
  <si>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</si>
  <si>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</si>
  <si>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</si>
  <si>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</si>
  <si>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</si>
  <si>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</si>
  <si>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</si>
  <si>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</si>
  <si>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</si>
  <si>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</si>
  <si>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</si>
  <si>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</si>
  <si>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</si>
  <si>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</si>
  <si>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</si>
  <si>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</si>
  <si>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</si>
  <si>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</si>
  <si>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</si>
  <si>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</si>
  <si>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</si>
  <si>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</si>
  <si>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</si>
  <si>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</si>
  <si>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</si>
  <si>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</si>
  <si>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</si>
  <si>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</si>
  <si>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</si>
  <si>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</si>
  <si>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</si>
  <si>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</si>
  <si>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</si>
  <si>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</si>
  <si>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</si>
  <si>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</si>
  <si>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</si>
  <si>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</si>
  <si>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</si>
  <si>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</si>
  <si>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</si>
  <si>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</si>
  <si>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</si>
  <si>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</si>
  <si>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</si>
  <si>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</si>
  <si>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</si>
  <si>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</si>
  <si>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</si>
  <si>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</si>
  <si>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</si>
  <si>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</si>
  <si>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</si>
  <si>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</si>
  <si>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</si>
  <si>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</si>
  <si>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</si>
  <si>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</si>
  <si>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</si>
  <si>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</si>
  <si>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</si>
  <si>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</si>
  <si>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</si>
  <si>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</si>
  <si>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</si>
  <si>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</si>
  <si>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</si>
  <si>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</si>
  <si>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</si>
  <si>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</si>
  <si>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</si>
  <si>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</si>
  <si>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</si>
  <si>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</si>
  <si>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</si>
  <si>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</si>
  <si>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</si>
  <si>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</si>
  <si>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</si>
  <si>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</si>
  <si>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</si>
  <si>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</si>
  <si>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</si>
  <si>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</si>
  <si>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</si>
  <si>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</si>
  <si>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</si>
  <si>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</si>
  <si>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</si>
  <si>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</si>
  <si>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</si>
  <si>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</si>
  <si>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</si>
  <si>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</si>
  <si>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</si>
  <si>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</si>
  <si>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</si>
  <si>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</si>
  <si>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</si>
  <si>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</si>
  <si>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</si>
  <si>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</si>
  <si>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</si>
  <si>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</si>
  <si>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</si>
  <si>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</si>
  <si>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</si>
  <si>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</si>
  <si>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</si>
  <si>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</si>
  <si>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</si>
  <si>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</si>
  <si>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</si>
  <si>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</si>
  <si>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</si>
  <si>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</si>
  <si>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</si>
  <si>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</si>
  <si>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</si>
  <si>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</si>
  <si>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</si>
  <si>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</si>
  <si>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</si>
  <si>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</si>
  <si>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</si>
  <si>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</si>
  <si>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</si>
  <si>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</si>
  <si>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</si>
  <si>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</si>
  <si>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</si>
  <si>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</si>
  <si>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</si>
  <si>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</si>
  <si>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</si>
  <si>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</si>
  <si>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</si>
  <si>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</si>
  <si>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</si>
  <si>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</si>
  <si>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</si>
  <si>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</si>
  <si>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</si>
  <si>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</si>
  <si>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</si>
  <si>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</si>
  <si>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</si>
  <si>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</si>
  <si>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</si>
  <si>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</si>
  <si>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</si>
  <si>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</si>
  <si>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</si>
  <si>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</si>
  <si>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</si>
  <si>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</si>
  <si>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</si>
  <si>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</si>
  <si>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</si>
  <si>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</si>
  <si>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</si>
  <si>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</si>
  <si>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</si>
  <si>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</si>
  <si>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</si>
  <si>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</si>
  <si>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</si>
  <si>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</si>
  <si>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</si>
  <si>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</si>
  <si>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</si>
  <si>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</si>
  <si>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</si>
  <si>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</si>
  <si>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</si>
  <si>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</si>
  <si>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</si>
  <si>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</si>
  <si>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</si>
  <si>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</si>
  <si>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</si>
  <si>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</si>
  <si>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</si>
  <si>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</si>
  <si>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</si>
  <si>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</si>
  <si>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</si>
  <si>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</si>
  <si>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</si>
  <si>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</si>
  <si>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</si>
  <si>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</si>
  <si>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</si>
  <si>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</si>
  <si>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</si>
  <si>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</si>
  <si>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</si>
  <si>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</si>
  <si>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</si>
  <si>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</si>
  <si>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</si>
  <si>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</si>
  <si>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</si>
  <si>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</si>
  <si>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</si>
  <si>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</si>
  <si>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</si>
  <si>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</si>
  <si>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</si>
  <si>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</si>
  <si>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</si>
  <si>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</si>
  <si>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</si>
  <si>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</si>
  <si>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</si>
  <si>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</si>
  <si>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</si>
  <si>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</si>
  <si>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</si>
  <si>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</si>
  <si>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</si>
  <si>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</si>
  <si>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</si>
  <si>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</si>
  <si>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</si>
  <si>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</si>
  <si>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</si>
  <si>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</si>
  <si>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</si>
  <si>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</si>
  <si>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</si>
  <si>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</si>
  <si>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</si>
  <si>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</si>
  <si>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</si>
  <si>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</si>
  <si>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</si>
  <si>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</si>
  <si>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</si>
  <si>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</si>
  <si>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</si>
  <si>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</si>
  <si>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</si>
  <si>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</si>
  <si>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</si>
  <si>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</si>
  <si>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</si>
  <si>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</si>
  <si>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</si>
  <si>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</si>
  <si>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</si>
  <si>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</si>
  <si>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</si>
  <si>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</si>
  <si>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</si>
  <si>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</si>
  <si>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</si>
  <si>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</si>
  <si>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</si>
  <si>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</si>
  <si>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</si>
  <si>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</si>
  <si>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</si>
  <si>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</si>
  <si>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</si>
  <si>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</si>
  <si>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</si>
  <si>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</si>
  <si>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</si>
  <si>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</si>
  <si>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</si>
  <si>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</si>
  <si>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</si>
  <si>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</si>
  <si>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</si>
  <si>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</si>
  <si>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</si>
  <si>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</si>
  <si>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</si>
  <si>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</si>
  <si>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</si>
  <si>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</si>
  <si>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</si>
  <si>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</si>
  <si>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</si>
  <si>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</si>
  <si>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</si>
  <si>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</si>
  <si>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</si>
  <si>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</si>
  <si>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</si>
  <si>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</si>
  <si>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</si>
  <si>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</si>
  <si>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</si>
  <si>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</si>
  <si>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</si>
  <si>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</si>
  <si>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</si>
  <si>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</si>
  <si>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</si>
  <si>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</si>
  <si>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</si>
  <si>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</si>
  <si>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</si>
  <si>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</si>
  <si>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</si>
  <si>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</si>
  <si>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</si>
  <si>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</si>
  <si>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</si>
  <si>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</si>
  <si>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</si>
  <si>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</si>
  <si>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</si>
  <si>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</si>
  <si>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</si>
  <si>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</si>
  <si>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</si>
  <si>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</si>
  <si>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</si>
  <si>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</si>
  <si>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</si>
  <si>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</si>
  <si>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</si>
  <si>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</si>
  <si>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</si>
  <si>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</si>
  <si>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</si>
  <si>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</si>
  <si>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</si>
  <si>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</si>
  <si>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</si>
  <si>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</si>
  <si>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</si>
  <si>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</si>
  <si>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</si>
  <si>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</si>
  <si>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</si>
  <si>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</si>
  <si>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</si>
  <si>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</si>
  <si>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</si>
  <si>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</si>
  <si>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</si>
  <si>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</si>
  <si>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</si>
  <si>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</si>
  <si>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</si>
  <si>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</si>
  <si>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</si>
  <si>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</si>
  <si>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</si>
  <si>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</si>
  <si>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</si>
  <si>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</si>
  <si>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</si>
  <si>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</si>
  <si>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</si>
  <si>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</si>
  <si>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</si>
  <si>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</si>
  <si>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</si>
  <si>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</si>
  <si>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</si>
  <si>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</si>
  <si>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</si>
  <si>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</si>
  <si>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</si>
  <si>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</si>
  <si>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</si>
  <si>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</si>
  <si>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</si>
  <si>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</si>
  <si>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</si>
  <si>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</si>
  <si>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</si>
  <si>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</si>
  <si>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</si>
  <si>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</si>
  <si>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</si>
  <si>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</si>
  <si>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</si>
  <si>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</si>
  <si>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</si>
  <si>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</si>
  <si>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</si>
  <si>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</si>
  <si>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</si>
  <si>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</si>
  <si>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</si>
  <si>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</si>
  <si>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</si>
  <si>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</si>
  <si>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</si>
  <si>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</si>
  <si>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</si>
  <si>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</si>
  <si>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</si>
  <si>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</si>
  <si>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</si>
  <si>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</si>
  <si>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</si>
  <si>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</si>
  <si>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</si>
  <si>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</si>
  <si>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</si>
  <si>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</si>
  <si>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</si>
  <si>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</si>
  <si>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</si>
  <si>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</si>
  <si>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</si>
  <si>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</si>
  <si>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</si>
  <si>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</si>
  <si>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</si>
  <si>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</si>
  <si>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</si>
  <si>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</si>
  <si>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</si>
  <si>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</si>
  <si>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</si>
  <si>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</si>
  <si>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</si>
  <si>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</si>
  <si>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</si>
  <si>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</si>
  <si>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</si>
  <si>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</si>
  <si>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</si>
  <si>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</si>
  <si>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</si>
  <si>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</si>
  <si>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</si>
  <si>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</si>
  <si>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</si>
  <si>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</si>
  <si>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</si>
  <si>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</si>
  <si>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</si>
  <si>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</si>
  <si>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</si>
  <si>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</si>
  <si>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</si>
  <si>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</si>
  <si>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</si>
  <si>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</si>
  <si>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</si>
  <si>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</si>
  <si>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</si>
  <si>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</si>
  <si>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</si>
  <si>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</si>
  <si>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</si>
  <si>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</si>
  <si>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</si>
  <si>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</si>
  <si>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</si>
  <si>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</si>
  <si>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</si>
  <si>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</si>
  <si>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</si>
  <si>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</si>
  <si>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</si>
  <si>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</si>
  <si>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</si>
  <si>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</si>
  <si>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</si>
  <si>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</si>
  <si>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</si>
  <si>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</si>
  <si>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</si>
  <si>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</si>
  <si>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</si>
  <si>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</si>
  <si>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</si>
  <si>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</si>
  <si>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</si>
  <si>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</si>
  <si>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</si>
  <si>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</si>
  <si>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</si>
  <si>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</si>
  <si>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</si>
  <si>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</si>
  <si>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</si>
  <si>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</si>
  <si>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</si>
  <si>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</si>
  <si>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</si>
  <si>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</si>
  <si>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</si>
  <si>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</si>
  <si>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</si>
  <si>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</si>
  <si>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</si>
  <si>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</si>
  <si>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</si>
  <si>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</si>
  <si>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</si>
  <si>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</si>
  <si>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</si>
  <si>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</si>
  <si>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</si>
  <si>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</si>
  <si>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</si>
  <si>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</si>
  <si>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</si>
  <si>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</si>
  <si>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</si>
  <si>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</si>
  <si>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</si>
  <si>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</si>
  <si>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</si>
  <si>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</si>
  <si>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</si>
  <si>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</si>
  <si>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</si>
  <si>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</si>
  <si>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</si>
  <si>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</si>
  <si>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</si>
  <si>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</si>
  <si>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</si>
  <si>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</si>
  <si>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</si>
  <si>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</si>
  <si>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</si>
  <si>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</si>
  <si>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</si>
  <si>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</si>
  <si>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</si>
  <si>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</si>
  <si>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</si>
  <si>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</si>
  <si>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</si>
  <si>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</si>
  <si>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</si>
  <si>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</si>
  <si>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</si>
  <si>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</si>
  <si>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</si>
  <si>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</si>
  <si>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</si>
  <si>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</si>
  <si>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</si>
  <si>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</si>
  <si>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</si>
  <si>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</si>
  <si>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</si>
  <si>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</si>
  <si>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</si>
  <si>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</si>
  <si>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</si>
  <si>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</si>
  <si>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</si>
  <si>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</si>
  <si>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</si>
  <si>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</si>
  <si>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</si>
  <si>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</si>
  <si>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</si>
  <si>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</si>
  <si>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</si>
  <si>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</si>
  <si>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</si>
  <si>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</si>
  <si>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</si>
  <si>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</si>
  <si>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</si>
  <si>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</si>
  <si>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</si>
  <si>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</si>
  <si>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</si>
  <si>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</si>
  <si>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</si>
  <si>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</si>
  <si>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</si>
  <si>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</si>
  <si>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</si>
  <si>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</si>
  <si>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</si>
  <si>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</si>
  <si>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</si>
  <si>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</si>
  <si>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</si>
  <si>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</si>
  <si>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</si>
  <si>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</si>
  <si>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</si>
  <si>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</si>
  <si>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</si>
  <si>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</si>
  <si>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</si>
  <si>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</si>
  <si>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</si>
  <si>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</si>
  <si>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</si>
  <si>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</si>
  <si>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</si>
  <si>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</si>
  <si>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</si>
  <si>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</si>
  <si>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</si>
  <si>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</si>
  <si>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</si>
  <si>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</si>
  <si>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</si>
  <si>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</si>
  <si>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</si>
  <si>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</si>
  <si>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</si>
  <si>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</si>
  <si>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</si>
  <si>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</si>
  <si>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</si>
  <si>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</si>
  <si>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</si>
  <si>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</si>
  <si>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</si>
  <si>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</si>
  <si>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</si>
  <si>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</si>
  <si>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</si>
  <si>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</si>
  <si>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</si>
  <si>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</si>
  <si>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</si>
  <si>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</si>
  <si>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</si>
  <si>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</si>
  <si>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</si>
  <si>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</si>
  <si>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</si>
  <si>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</si>
  <si>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</si>
  <si>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</si>
  <si>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</si>
  <si>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</si>
  <si>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</si>
  <si>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</si>
  <si>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</si>
  <si>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</si>
  <si>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</si>
  <si>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</si>
  <si>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</si>
  <si>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</si>
  <si>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</si>
  <si>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</si>
  <si>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</si>
  <si>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</si>
  <si>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</si>
  <si>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</si>
  <si>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</si>
  <si>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</si>
  <si>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</si>
  <si>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</si>
  <si>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</si>
  <si>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</si>
  <si>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</si>
  <si>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</si>
  <si>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</si>
  <si>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</si>
  <si>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</si>
  <si>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</si>
  <si>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</si>
  <si>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</si>
  <si>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</si>
  <si>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</si>
  <si>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</si>
  <si>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</si>
  <si>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</si>
  <si>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</si>
  <si>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</si>
  <si>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</si>
  <si>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</si>
  <si>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</si>
  <si>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</si>
  <si>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</si>
  <si>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</si>
  <si>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</si>
  <si>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</si>
  <si>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</si>
  <si>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</si>
  <si>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</si>
  <si>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</si>
  <si>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</si>
  <si>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</si>
  <si>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</si>
  <si>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</si>
  <si>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</si>
  <si>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</si>
  <si>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</si>
  <si>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</si>
  <si>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</si>
  <si>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</si>
  <si>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</si>
  <si>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</si>
  <si>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</si>
  <si>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</si>
  <si>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</si>
  <si>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</si>
  <si>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</si>
  <si>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</si>
  <si>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</si>
  <si>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</si>
  <si>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</si>
  <si>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</si>
  <si>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</si>
  <si>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</si>
  <si>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</si>
  <si>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</si>
  <si>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</si>
  <si>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</si>
  <si>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</si>
  <si>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</si>
  <si>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</si>
  <si>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</si>
  <si>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</si>
  <si>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</si>
  <si>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</si>
  <si>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</si>
  <si>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</si>
  <si>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</si>
  <si>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</si>
  <si>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</si>
  <si>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</si>
  <si>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</si>
  <si>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</si>
  <si>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</si>
  <si>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</si>
  <si>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</si>
  <si>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</si>
  <si>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</si>
  <si>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</si>
  <si>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</si>
  <si>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</si>
  <si>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</si>
  <si>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</si>
  <si>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</si>
  <si>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</si>
  <si>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</si>
  <si>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</si>
  <si>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</si>
  <si>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</si>
  <si>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</si>
  <si>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</si>
  <si>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</si>
  <si>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</si>
  <si>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</si>
  <si>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</si>
  <si>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</si>
  <si>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</si>
  <si>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</si>
  <si>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</si>
  <si>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</si>
  <si>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</si>
  <si>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</si>
  <si>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</si>
  <si>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</si>
  <si>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</si>
  <si>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</si>
  <si>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</si>
  <si>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</si>
  <si>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</si>
  <si>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</si>
  <si>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</si>
  <si>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</si>
  <si>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</si>
  <si>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</si>
  <si>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</si>
  <si>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</si>
  <si>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</si>
  <si>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</si>
  <si>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</si>
  <si>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</si>
  <si>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</si>
  <si>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</si>
  <si>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</si>
  <si>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</si>
  <si>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</si>
  <si>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</si>
  <si>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</si>
  <si>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</si>
  <si>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</si>
  <si>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</si>
  <si>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</si>
  <si>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</si>
  <si>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</si>
  <si>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</si>
  <si>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</si>
  <si>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</si>
  <si>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</si>
  <si>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</si>
  <si>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</si>
  <si>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</si>
  <si>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</si>
  <si>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</si>
  <si>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</si>
  <si>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</si>
  <si>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</si>
  <si>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</si>
  <si>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</si>
  <si>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</si>
  <si>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</si>
  <si>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</si>
  <si>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</si>
  <si>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</si>
  <si>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</si>
  <si>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</si>
  <si>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</si>
  <si>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</si>
  <si>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</si>
  <si>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</si>
  <si>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</si>
  <si>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</si>
  <si>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</si>
  <si>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</si>
  <si>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</si>
  <si>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</si>
  <si>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</si>
  <si>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</si>
  <si>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</si>
  <si>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</si>
  <si>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</si>
  <si>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</si>
  <si>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</si>
  <si>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</si>
  <si>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</si>
  <si>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</si>
  <si>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</si>
  <si>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</si>
  <si>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</si>
  <si>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</si>
  <si>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</si>
  <si>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</si>
  <si>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</si>
  <si>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</si>
  <si>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</si>
  <si>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</si>
  <si>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</si>
  <si>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</si>
  <si>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</si>
  <si>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</si>
  <si>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</si>
  <si>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</si>
  <si>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</si>
  <si>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</si>
  <si>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</si>
  <si>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</si>
  <si>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</si>
  <si>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</si>
  <si>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</si>
  <si>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</si>
  <si>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</si>
  <si>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</si>
  <si>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</si>
  <si>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</si>
  <si>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</si>
  <si>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</si>
  <si>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</si>
  <si>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</si>
  <si>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</si>
  <si>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</si>
  <si>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</si>
  <si>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</si>
  <si>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</si>
  <si>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</si>
  <si>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</si>
  <si>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</si>
  <si>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</si>
  <si>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</si>
  <si>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</si>
  <si>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</si>
  <si>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</si>
  <si>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</si>
  <si>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</si>
  <si>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</si>
  <si>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</si>
  <si>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</si>
  <si>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</si>
  <si>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</si>
  <si>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</si>
  <si>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</si>
  <si>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</si>
  <si>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</si>
  <si>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</si>
  <si>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</si>
  <si>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</si>
  <si>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</si>
  <si>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</si>
  <si>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</si>
  <si>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</si>
  <si>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</si>
  <si>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</si>
  <si>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</si>
  <si>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</si>
  <si>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</si>
  <si>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</si>
  <si>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</si>
  <si>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</si>
  <si>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</si>
  <si>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</si>
  <si>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</si>
  <si>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</si>
  <si>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</si>
  <si>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</si>
  <si>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</si>
  <si>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</si>
  <si>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</si>
  <si>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</si>
  <si>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</si>
  <si>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</si>
  <si>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</si>
  <si>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</si>
  <si>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</si>
  <si>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</si>
  <si>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</si>
  <si>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</si>
  <si>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</si>
  <si>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</si>
  <si>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</si>
  <si>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</si>
  <si>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</si>
  <si>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</si>
  <si>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</si>
  <si>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</si>
  <si>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</si>
  <si>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</si>
  <si>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</si>
  <si>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</si>
  <si>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</si>
  <si>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</si>
  <si>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</si>
  <si>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</si>
  <si>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</si>
  <si>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</si>
  <si>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</si>
  <si>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</si>
  <si>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</si>
  <si>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</si>
  <si>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</si>
  <si>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</si>
  <si>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</si>
  <si>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</si>
  <si>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</si>
  <si>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</si>
  <si>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</si>
  <si>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</si>
  <si>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</si>
  <si>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</si>
  <si>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</si>
  <si>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</si>
  <si>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</si>
  <si>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</si>
  <si>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</si>
  <si>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</si>
  <si>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</si>
  <si>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</si>
  <si>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</si>
  <si>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</si>
  <si>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</si>
  <si>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</si>
  <si>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</si>
  <si>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</si>
  <si>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</si>
  <si>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</si>
  <si>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</si>
  <si>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</si>
  <si>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</si>
  <si>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</si>
  <si>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</si>
  <si>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</si>
  <si>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</si>
  <si>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</si>
  <si>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</si>
  <si>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</si>
  <si>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</si>
  <si>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</si>
  <si>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</si>
  <si>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</si>
  <si>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</si>
  <si>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</si>
  <si>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</si>
  <si>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</si>
  <si>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</si>
  <si>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</si>
  <si>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</si>
  <si>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</si>
  <si>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</si>
  <si>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</si>
  <si>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</si>
  <si>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</si>
  <si>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</si>
  <si>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</si>
  <si>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</si>
  <si>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</si>
  <si>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</si>
  <si>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</si>
  <si>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</si>
  <si>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</si>
  <si>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</si>
  <si>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</si>
  <si>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</si>
  <si>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</si>
  <si>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</si>
  <si>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</si>
  <si>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</si>
  <si>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</si>
  <si>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</si>
  <si>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</si>
  <si>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</si>
  <si>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</si>
  <si>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</si>
  <si>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</si>
  <si>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</si>
  <si>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</si>
  <si>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</si>
  <si>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</si>
  <si>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</si>
  <si>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</si>
  <si>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</si>
  <si>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</si>
  <si>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</si>
  <si>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</si>
  <si>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</si>
  <si>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</si>
  <si>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</si>
  <si>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</si>
  <si>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</si>
  <si>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</si>
  <si>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</si>
  <si>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</si>
  <si>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</si>
  <si>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</si>
  <si>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</si>
  <si>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</si>
  <si>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</si>
  <si>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</si>
  <si>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</si>
  <si>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</si>
  <si>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</si>
  <si>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</si>
  <si>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</si>
  <si>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</si>
  <si>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</si>
  <si>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</si>
  <si>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</si>
  <si>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</si>
  <si>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</si>
  <si>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</si>
  <si>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</si>
  <si>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</si>
  <si>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</si>
  <si>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</si>
  <si>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</si>
  <si>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</si>
  <si>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</si>
  <si>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</si>
  <si>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</si>
  <si>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</si>
  <si>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</si>
  <si>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</si>
  <si>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</si>
  <si>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</si>
  <si>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</si>
  <si>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</si>
  <si>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</si>
  <si>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</si>
  <si>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</si>
  <si>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</si>
  <si>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</si>
  <si>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</si>
  <si>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</si>
  <si>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</si>
  <si>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</si>
  <si>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</si>
  <si>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</si>
  <si>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</si>
  <si>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</si>
  <si>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</si>
  <si>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</si>
  <si>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</si>
  <si>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</si>
  <si>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</si>
  <si>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</si>
  <si>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</si>
  <si>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</si>
  <si>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</si>
  <si>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</si>
  <si>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</si>
  <si>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</si>
  <si>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</si>
  <si>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</si>
  <si>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</si>
  <si>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</si>
  <si>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</si>
  <si>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</si>
  <si>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</si>
  <si>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</si>
  <si>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</si>
  <si>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</si>
  <si>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</si>
  <si>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</si>
  <si>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</si>
  <si>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</si>
  <si>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</si>
  <si>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</si>
  <si>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</si>
  <si>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</si>
  <si>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</si>
  <si>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</si>
  <si>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</si>
  <si>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</si>
  <si>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</si>
  <si>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</si>
  <si>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</si>
  <si>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</si>
  <si>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</si>
  <si>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</si>
  <si>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</si>
  <si>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</si>
  <si>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</si>
  <si>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</si>
  <si>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</si>
  <si>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</si>
  <si>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</si>
  <si>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</si>
  <si>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</si>
  <si>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</si>
  <si>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</si>
  <si>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</si>
  <si>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</si>
  <si>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</si>
  <si>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</si>
  <si>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</si>
  <si>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</si>
  <si>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</si>
  <si>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</si>
  <si>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</si>
  <si>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</si>
  <si>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</si>
  <si>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</si>
  <si>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</si>
  <si>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</si>
  <si>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</si>
  <si>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</si>
  <si>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</si>
  <si>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</si>
  <si>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</si>
  <si>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</si>
  <si>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</si>
  <si>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</si>
  <si>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</si>
  <si>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</si>
  <si>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</si>
  <si>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</si>
  <si>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</si>
  <si>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</si>
  <si>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</si>
  <si>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</si>
  <si>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</si>
  <si>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</si>
  <si>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</si>
  <si>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</si>
  <si>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</si>
  <si>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</si>
  <si>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</si>
  <si>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</si>
  <si>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</si>
  <si>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</si>
  <si>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</si>
  <si>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</si>
  <si>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</si>
  <si>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</si>
  <si>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</si>
  <si>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</si>
  <si>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</si>
  <si>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</si>
  <si>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</si>
  <si>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</si>
  <si>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</si>
  <si>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</si>
  <si>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</si>
  <si>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</si>
  <si>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</si>
  <si>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</si>
  <si>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</si>
  <si>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</si>
  <si>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</si>
  <si>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</si>
  <si>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</si>
  <si>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</si>
  <si>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</si>
  <si>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</si>
  <si>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</si>
  <si>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</si>
  <si>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</si>
  <si>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</si>
  <si>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</si>
  <si>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</si>
  <si>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</si>
  <si>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</si>
  <si>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</si>
  <si>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</si>
  <si>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</si>
  <si>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</si>
  <si>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</si>
  <si>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</si>
  <si>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</si>
  <si>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</si>
  <si>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</si>
  <si>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</si>
  <si>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</si>
  <si>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</si>
  <si>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</si>
  <si>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</si>
  <si>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</si>
  <si>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</si>
  <si>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</si>
  <si>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</si>
  <si>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</si>
  <si>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</si>
  <si>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</si>
  <si>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</si>
  <si>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</si>
  <si>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</si>
  <si>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</si>
  <si>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</si>
  <si>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</si>
  <si>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</si>
  <si>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</si>
  <si>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</si>
  <si>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</si>
  <si>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</si>
  <si>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</si>
  <si>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</si>
  <si>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</si>
  <si>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</si>
  <si>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</si>
  <si>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</si>
  <si>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</si>
  <si>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</si>
  <si>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</si>
  <si>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</si>
  <si>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</si>
  <si>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</si>
  <si>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</si>
  <si>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</si>
  <si>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</si>
  <si>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</si>
  <si>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</si>
  <si>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</si>
  <si>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</si>
  <si>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</si>
  <si>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</si>
  <si>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</si>
  <si>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</si>
  <si>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</si>
  <si>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</si>
  <si>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</si>
  <si>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</si>
  <si>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</si>
  <si>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</si>
  <si>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</si>
  <si>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</si>
  <si>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</si>
  <si>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</si>
  <si>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</si>
  <si>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</si>
  <si>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</si>
  <si>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</si>
  <si>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</si>
  <si>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</si>
  <si>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</si>
  <si>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</si>
  <si>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</si>
  <si>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</si>
  <si>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</si>
  <si>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</si>
  <si>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</si>
  <si>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</si>
  <si>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</si>
  <si>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</si>
  <si>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</si>
  <si>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</si>
  <si>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</si>
  <si>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</si>
  <si>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</si>
  <si>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</si>
  <si>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</si>
  <si>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</si>
  <si>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</si>
  <si>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</si>
  <si>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</si>
  <si>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</si>
  <si>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</si>
  <si>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</si>
  <si>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</si>
  <si>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</si>
  <si>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</si>
  <si>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</si>
  <si>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</si>
  <si>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</si>
  <si>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</si>
  <si>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</si>
  <si>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</si>
  <si>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</si>
  <si>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</si>
  <si>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</si>
  <si>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</si>
  <si>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</si>
  <si>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</si>
  <si>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</si>
  <si>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</si>
  <si>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</si>
  <si>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</si>
  <si>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</si>
  <si>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</si>
  <si>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</si>
  <si>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</si>
  <si>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</si>
  <si>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</si>
  <si>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</si>
  <si>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</si>
  <si>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</si>
  <si>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</si>
  <si>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</si>
  <si>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</si>
  <si>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</si>
  <si>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</si>
  <si>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</si>
  <si>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</si>
  <si>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</si>
  <si>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</si>
  <si>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</si>
  <si>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</si>
  <si>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</si>
  <si>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</si>
  <si>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</si>
  <si>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</si>
  <si>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</si>
  <si>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</si>
  <si>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</si>
  <si>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</si>
  <si>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</si>
  <si>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</si>
  <si>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</si>
  <si>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</si>
  <si>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</si>
  <si>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</si>
  <si>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</si>
  <si>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</si>
  <si>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</si>
  <si>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</si>
  <si>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</si>
  <si>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</si>
  <si>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</si>
  <si>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</si>
  <si>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</si>
  <si>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</si>
  <si>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</si>
  <si>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</si>
  <si>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</si>
  <si>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</si>
  <si>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</si>
  <si>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</si>
  <si>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</si>
  <si>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</si>
  <si>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</si>
  <si>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</si>
  <si>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</si>
  <si>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</si>
  <si>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</si>
  <si>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</si>
  <si>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</si>
  <si>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</si>
  <si>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</si>
  <si>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</si>
  <si>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</si>
  <si>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</si>
  <si>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</si>
  <si>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</si>
  <si>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</si>
  <si>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</si>
  <si>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</si>
  <si>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</si>
  <si>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</si>
  <si>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</si>
  <si>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</si>
  <si>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</si>
  <si>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</si>
  <si>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</si>
  <si>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</si>
  <si>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</si>
  <si>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</si>
  <si>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</si>
  <si>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</si>
  <si>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</si>
  <si>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</si>
  <si>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</si>
  <si>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</si>
  <si>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</si>
  <si>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</si>
  <si>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</si>
  <si>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</si>
  <si>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</si>
  <si>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</si>
  <si>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</si>
  <si>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</si>
  <si>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</si>
  <si>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</si>
  <si>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</si>
  <si>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</si>
  <si>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</si>
  <si>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</si>
  <si>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</si>
  <si>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</si>
  <si>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</si>
  <si>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</si>
  <si>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</si>
  <si>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</si>
  <si>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</si>
  <si>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</si>
  <si>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</si>
  <si>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</si>
  <si>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</si>
  <si>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</si>
  <si>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</si>
  <si>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</si>
  <si>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</si>
  <si>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</si>
  <si>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</si>
  <si>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</si>
  <si>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</si>
  <si>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</si>
  <si>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</si>
  <si>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</si>
  <si>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</si>
  <si>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</si>
  <si>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</si>
  <si>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</si>
  <si>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</si>
  <si>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</si>
  <si>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</si>
  <si>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</si>
  <si>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</si>
  <si>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</si>
  <si>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</si>
  <si>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</si>
  <si>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</si>
  <si>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</si>
  <si>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</si>
  <si>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</si>
  <si>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</si>
  <si>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</si>
  <si>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</si>
  <si>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</si>
  <si>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</si>
  <si>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</si>
  <si>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</si>
  <si>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</si>
  <si>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</si>
  <si>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</si>
  <si>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</si>
  <si>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</si>
  <si>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</si>
  <si>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</si>
  <si>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</si>
  <si>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</si>
  <si>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</si>
  <si>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</si>
  <si>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</si>
  <si>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</si>
  <si>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</si>
  <si>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</si>
  <si>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</si>
  <si>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</si>
  <si>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</si>
  <si>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</si>
  <si>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</si>
  <si>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</si>
  <si>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</si>
  <si>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</si>
  <si>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</si>
  <si>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</si>
  <si>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</si>
  <si>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</si>
  <si>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</si>
  <si>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</si>
  <si>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</si>
  <si>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</si>
  <si>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</si>
  <si>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</si>
  <si>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</si>
  <si>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</si>
  <si>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</si>
  <si>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</si>
  <si>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</si>
  <si>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</si>
  <si>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</si>
  <si>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</si>
  <si>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</si>
  <si>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</si>
  <si>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</si>
  <si>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</si>
  <si>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</si>
  <si>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</si>
  <si>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</si>
  <si>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</si>
  <si>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</si>
  <si>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</si>
  <si>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</si>
  <si>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</si>
  <si>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</si>
  <si>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</si>
  <si>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</si>
  <si>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</si>
  <si>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</si>
  <si>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</si>
  <si>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</si>
  <si>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</si>
  <si>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</si>
  <si>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</si>
  <si>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</si>
  <si>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</si>
  <si>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</si>
  <si>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</si>
  <si>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</si>
  <si>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</si>
  <si>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</si>
  <si>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</si>
  <si>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</si>
  <si>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</si>
  <si>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</si>
  <si>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</si>
  <si>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</si>
  <si>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</si>
  <si>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</si>
  <si>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</si>
  <si>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</si>
  <si>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</si>
  <si>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</si>
  <si>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</si>
  <si>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</si>
  <si>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</si>
  <si>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</si>
  <si>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</si>
  <si>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</si>
  <si>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</si>
  <si>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</si>
  <si>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</si>
  <si>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</si>
  <si>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</si>
  <si>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</si>
  <si>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</si>
  <si>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</si>
  <si>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</si>
  <si>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</si>
  <si>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</si>
  <si>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</si>
  <si>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</si>
  <si>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</si>
  <si>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</si>
  <si>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</si>
  <si>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</si>
  <si>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</si>
  <si>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</si>
  <si>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</si>
  <si>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</si>
  <si>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</si>
  <si>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</si>
  <si>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</si>
  <si>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</si>
  <si>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</si>
  <si>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</si>
  <si>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</si>
  <si>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</si>
  <si>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</si>
  <si>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</si>
  <si>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</si>
  <si>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</si>
  <si>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</si>
  <si>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</si>
  <si>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</si>
  <si>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</si>
  <si>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</si>
  <si>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</si>
  <si>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</si>
  <si>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</si>
  <si>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</si>
  <si>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</si>
  <si>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</si>
  <si>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</si>
  <si>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</si>
  <si>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</si>
  <si>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</si>
  <si>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</si>
  <si>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</si>
  <si>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</si>
  <si>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</si>
  <si>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</si>
  <si>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</si>
  <si>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</si>
  <si>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</si>
  <si>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</si>
  <si>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</si>
  <si>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</si>
  <si>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</si>
  <si>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</si>
  <si>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</si>
  <si>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</si>
  <si>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</si>
  <si>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</si>
  <si>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</si>
  <si>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</si>
  <si>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</si>
  <si>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</si>
  <si>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</si>
  <si>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</si>
  <si>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</si>
  <si>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</si>
  <si>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</si>
  <si>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</si>
  <si>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</si>
  <si>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</si>
  <si>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</si>
  <si>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</si>
  <si>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</si>
  <si>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</si>
  <si>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</si>
  <si>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</si>
  <si>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</si>
  <si>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</si>
  <si>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</si>
  <si>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</si>
  <si>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</si>
  <si>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</si>
  <si>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</si>
  <si>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</si>
  <si>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</si>
  <si>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</si>
  <si>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</si>
  <si>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</si>
  <si>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</si>
  <si>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</si>
  <si>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</si>
  <si>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</si>
  <si>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</si>
  <si>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</si>
  <si>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</si>
  <si>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</si>
  <si>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</si>
  <si>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</si>
  <si>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</si>
  <si>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</si>
  <si>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</si>
  <si>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</si>
  <si>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</si>
  <si>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</si>
  <si>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</si>
  <si>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</si>
  <si>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</si>
  <si>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</si>
  <si>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</si>
  <si>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</si>
  <si>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</si>
  <si>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</si>
  <si>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</si>
  <si>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</si>
  <si>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</si>
  <si>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</si>
  <si>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</si>
  <si>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</si>
  <si>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</si>
  <si>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</si>
  <si>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</si>
  <si>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</si>
  <si>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</si>
  <si>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</si>
  <si>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</si>
  <si>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</si>
  <si>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</si>
  <si>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</si>
  <si>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</si>
  <si>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</si>
  <si>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</si>
  <si>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</si>
  <si>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</si>
  <si>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</si>
  <si>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</si>
  <si>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</si>
  <si>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</si>
  <si>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</si>
  <si>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</si>
  <si>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</si>
  <si>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</si>
  <si>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</si>
  <si>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</si>
  <si>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</si>
  <si>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</si>
  <si>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</si>
  <si>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</si>
  <si>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</si>
  <si>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</si>
  <si>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</si>
  <si>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</si>
  <si>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</si>
  <si>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</si>
  <si>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</si>
  <si>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</si>
  <si>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</si>
  <si>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</si>
  <si>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</si>
  <si>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</si>
  <si>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</si>
  <si>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</si>
  <si>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</si>
  <si>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</si>
  <si>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</si>
  <si>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</si>
  <si>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</si>
  <si>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</si>
  <si>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</si>
  <si>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</si>
  <si>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</si>
  <si>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</si>
  <si>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</si>
  <si>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</si>
  <si>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</si>
  <si>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</si>
  <si>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</si>
  <si>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</si>
  <si>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</si>
  <si>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</si>
  <si>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</si>
  <si>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</si>
  <si>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</si>
  <si>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</si>
  <si>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</si>
  <si>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</si>
  <si>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</si>
  <si>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</si>
  <si>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</si>
  <si>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</si>
  <si>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</si>
  <si>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</si>
  <si>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</si>
  <si>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</si>
  <si>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</si>
  <si>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</si>
  <si>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</si>
  <si>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</si>
  <si>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</si>
  <si>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</si>
  <si>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</si>
  <si>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</si>
  <si>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</si>
  <si>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</si>
  <si>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</si>
  <si>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</si>
  <si>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</si>
  <si>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</si>
  <si>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</si>
  <si>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</si>
  <si>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</si>
  <si>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</si>
  <si>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</si>
  <si>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</si>
  <si>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</si>
  <si>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</si>
  <si>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</si>
  <si>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</si>
  <si>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</si>
  <si>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</si>
  <si>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</si>
  <si>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</si>
  <si>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</si>
  <si>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</si>
  <si>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</si>
  <si>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</si>
  <si>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</si>
  <si>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</si>
  <si>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</si>
  <si>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</si>
  <si>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</si>
  <si>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</si>
  <si>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</si>
  <si>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</si>
  <si>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</si>
  <si>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</si>
  <si>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</si>
  <si>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</si>
  <si>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</si>
  <si>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</si>
  <si>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</si>
  <si>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</si>
  <si>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</si>
  <si>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</si>
  <si>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</si>
  <si>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</si>
  <si>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</si>
  <si>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</si>
  <si>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</si>
  <si>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</si>
  <si>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</si>
  <si>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</si>
  <si>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</si>
  <si>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</si>
  <si>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</si>
  <si>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</si>
  <si>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</si>
  <si>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</si>
  <si>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</si>
  <si>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</si>
  <si>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</si>
  <si>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</si>
  <si>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</si>
  <si>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</si>
  <si>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</si>
  <si>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</si>
  <si>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</si>
  <si>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</si>
  <si>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</si>
  <si>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</si>
  <si>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</si>
  <si>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</si>
  <si>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</si>
  <si>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</si>
  <si>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</si>
  <si>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</si>
  <si>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</si>
  <si>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</si>
  <si>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</si>
  <si>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</si>
  <si>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</si>
  <si>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</si>
  <si>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</si>
  <si>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</si>
  <si>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</si>
  <si>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</si>
  <si>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</si>
  <si>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</si>
  <si>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</si>
  <si>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</si>
  <si>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</si>
  <si>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</si>
  <si>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</si>
  <si>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</si>
  <si>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</si>
  <si>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</si>
  <si>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</si>
  <si>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</si>
  <si>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</si>
  <si>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</si>
  <si>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</si>
  <si>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</si>
  <si>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</si>
  <si>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</si>
  <si>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</si>
  <si>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</si>
  <si>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</si>
  <si>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</si>
  <si>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</si>
  <si>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</si>
  <si>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</si>
  <si>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</si>
  <si>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</si>
  <si>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</si>
  <si>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</si>
  <si>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</si>
  <si>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</si>
  <si>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</si>
  <si>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</si>
  <si>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</si>
  <si>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</si>
  <si>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</si>
  <si>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</si>
  <si>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</si>
  <si>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</si>
  <si>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</si>
  <si>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</si>
  <si>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</si>
  <si>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</si>
  <si>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</si>
  <si>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</si>
  <si>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</si>
  <si>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</si>
  <si>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</si>
  <si>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</si>
  <si>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</si>
  <si>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</si>
  <si>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</si>
  <si>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</si>
  <si>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</si>
  <si>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</si>
  <si>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</si>
  <si>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</si>
  <si>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</si>
  <si>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</si>
  <si>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</si>
  <si>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</si>
  <si>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</si>
  <si>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</si>
  <si>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</si>
  <si>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</si>
  <si>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</si>
  <si>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</si>
  <si>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</si>
  <si>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</si>
  <si>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</si>
  <si>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</si>
  <si>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</si>
  <si>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</si>
  <si>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</si>
  <si>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</si>
  <si>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</si>
  <si>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</si>
  <si>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</si>
  <si>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</si>
  <si>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</si>
  <si>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</si>
  <si>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</si>
  <si>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</si>
  <si>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</si>
  <si>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</si>
  <si>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</si>
  <si>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</si>
  <si>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</si>
  <si>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</si>
  <si>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</si>
  <si>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</si>
  <si>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</si>
  <si>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</si>
  <si>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</si>
  <si>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</si>
  <si>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</si>
  <si>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</si>
  <si>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</si>
  <si>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</si>
  <si>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</si>
  <si>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</si>
  <si>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</si>
  <si>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</si>
  <si>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</si>
  <si>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</si>
  <si>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</si>
  <si>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</si>
  <si>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</si>
  <si>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</si>
  <si>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</si>
  <si>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</si>
  <si>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</si>
  <si>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</si>
  <si>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</si>
  <si>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</si>
  <si>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</si>
  <si>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</si>
  <si>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</si>
  <si>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</si>
  <si>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</si>
  <si>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</si>
  <si>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</si>
  <si>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</si>
  <si>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</si>
  <si>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</si>
  <si>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</si>
  <si>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</si>
  <si>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</si>
  <si>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</si>
  <si>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</si>
  <si>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</si>
  <si>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</si>
  <si>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</si>
  <si>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</si>
  <si>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</si>
  <si>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</si>
  <si>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</si>
  <si>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</si>
  <si>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</si>
  <si>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</si>
  <si>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</si>
  <si>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</si>
  <si>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</si>
  <si>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</si>
  <si>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</si>
  <si>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</si>
  <si>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</si>
  <si>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</si>
  <si>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</si>
  <si>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</si>
  <si>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</si>
  <si>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</si>
  <si>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</si>
  <si>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</si>
  <si>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</si>
  <si>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</si>
  <si>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</si>
  <si>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</si>
  <si>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</si>
  <si>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</si>
  <si>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</si>
  <si>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</si>
  <si>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</si>
  <si>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</si>
  <si>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</si>
  <si>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</si>
  <si>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</si>
  <si>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</si>
  <si>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</si>
  <si>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</si>
  <si>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</si>
  <si>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</si>
  <si>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</si>
  <si>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</si>
  <si>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</si>
  <si>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</si>
  <si>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</si>
  <si>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</si>
  <si>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</si>
  <si>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</si>
  <si>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</si>
  <si>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</si>
  <si>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</si>
  <si>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</si>
  <si>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</si>
  <si>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</si>
  <si>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</si>
  <si>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</si>
  <si>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</si>
  <si>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</si>
  <si>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</si>
  <si>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</si>
  <si>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</si>
  <si>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</si>
  <si>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</si>
  <si>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</si>
  <si>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</si>
  <si>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</si>
  <si>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</si>
  <si>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</si>
  <si>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</si>
  <si>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</si>
  <si>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</si>
  <si>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</si>
  <si>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</si>
  <si>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</si>
  <si>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</si>
  <si>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</si>
  <si>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</si>
  <si>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</si>
  <si>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</si>
  <si>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</si>
  <si>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</si>
  <si>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</si>
  <si>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</si>
  <si>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</si>
  <si>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</si>
  <si>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</si>
  <si>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</si>
  <si>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</si>
  <si>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</si>
  <si>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</si>
  <si>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</si>
  <si>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</si>
  <si>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</si>
  <si>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</si>
  <si>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</si>
  <si>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</si>
  <si>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</si>
  <si>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</si>
  <si>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</si>
  <si>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</si>
  <si>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</si>
  <si>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</si>
  <si>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</si>
  <si>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</si>
  <si>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</si>
  <si>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</si>
  <si>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</si>
  <si>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</si>
  <si>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</si>
  <si>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</si>
  <si>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</si>
  <si>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</si>
  <si>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</si>
  <si>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</si>
  <si>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</si>
  <si>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</si>
  <si>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</si>
  <si>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</si>
  <si>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</si>
  <si>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</si>
  <si>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</si>
  <si>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</si>
  <si>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</si>
  <si>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</si>
  <si>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</si>
  <si>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</si>
  <si>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</si>
  <si>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</si>
  <si>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</si>
  <si>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</si>
  <si>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</si>
  <si>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</si>
  <si>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</si>
  <si>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</si>
  <si>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</si>
  <si>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</si>
  <si>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</si>
  <si>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</si>
  <si>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</si>
  <si>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</si>
  <si>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</si>
  <si>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</si>
  <si>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</si>
  <si>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</si>
  <si>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</si>
  <si>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</si>
  <si>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</si>
  <si>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</si>
  <si>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</si>
  <si>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</si>
  <si>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</si>
  <si>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</si>
  <si>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</si>
  <si>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</si>
  <si>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</si>
  <si>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</si>
  <si>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</si>
  <si>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</si>
  <si>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</si>
  <si>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</si>
  <si>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</si>
  <si>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</si>
  <si>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</si>
  <si>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</si>
  <si>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</si>
  <si>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</si>
  <si>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</si>
  <si>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</si>
  <si>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</si>
  <si>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</si>
  <si>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</si>
  <si>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</si>
  <si>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</si>
  <si>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</si>
  <si>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</si>
  <si>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</si>
  <si>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</si>
  <si>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</si>
  <si>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</si>
  <si>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</si>
  <si>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</si>
  <si>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</si>
  <si>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</si>
  <si>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</si>
  <si>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</si>
  <si>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</si>
  <si>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</si>
  <si>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</si>
  <si>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</si>
  <si>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</si>
  <si>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</si>
  <si>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</si>
  <si>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</si>
  <si>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</si>
  <si>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</si>
  <si>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</si>
  <si>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</si>
  <si>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</si>
  <si>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</si>
  <si>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</si>
  <si>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</si>
  <si>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</si>
  <si>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</si>
  <si>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</si>
  <si>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</si>
  <si>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</si>
  <si>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</si>
  <si>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</si>
  <si>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</si>
  <si>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</si>
  <si>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</si>
  <si>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</si>
  <si>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</si>
  <si>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</si>
  <si>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</si>
  <si>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</si>
  <si>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</si>
  <si>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</si>
  <si>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</si>
  <si>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</si>
  <si>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</si>
  <si>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</si>
  <si>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</si>
  <si>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</si>
  <si>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</si>
  <si>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</si>
  <si>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</si>
  <si>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</si>
  <si>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</si>
  <si>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</si>
  <si>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</si>
  <si>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</si>
  <si>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</si>
  <si>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</si>
  <si>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</si>
  <si>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</si>
  <si>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</si>
  <si>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</si>
  <si>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</si>
  <si>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</si>
  <si>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</si>
  <si>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</si>
  <si>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</si>
  <si>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</si>
  <si>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</si>
  <si>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</si>
  <si>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</si>
  <si>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</si>
  <si>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</si>
  <si>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</si>
  <si>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</si>
  <si>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</si>
  <si>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</si>
  <si>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</si>
  <si>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</si>
  <si>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</si>
  <si>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</si>
  <si>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</si>
  <si>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</si>
  <si>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</si>
  <si>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</si>
  <si>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</si>
  <si>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</si>
  <si>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</si>
  <si>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</si>
  <si>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</si>
  <si>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</si>
  <si>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</si>
  <si>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</si>
  <si>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</si>
  <si>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</si>
  <si>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</si>
  <si>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</si>
  <si>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</si>
  <si>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</si>
  <si>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</si>
  <si>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</si>
  <si>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</si>
  <si>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</si>
  <si>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</si>
  <si>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</si>
  <si>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</si>
  <si>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</si>
  <si>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</si>
  <si>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</si>
  <si>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</si>
  <si>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</si>
  <si>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</si>
  <si>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</si>
  <si>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</si>
  <si>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</si>
  <si>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</si>
  <si>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</si>
  <si>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</si>
  <si>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</si>
  <si>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</si>
  <si>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</si>
  <si>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</si>
  <si>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</si>
  <si>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</si>
  <si>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</si>
  <si>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</si>
  <si>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</si>
  <si>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</si>
  <si>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</si>
  <si>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</si>
  <si>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</si>
  <si>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</si>
  <si>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</si>
  <si>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</si>
  <si>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</si>
  <si>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</si>
  <si>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</si>
  <si>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</si>
  <si>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</si>
  <si>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</si>
  <si>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</si>
  <si>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</si>
  <si>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</si>
  <si>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</si>
  <si>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</si>
  <si>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</si>
  <si>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</si>
  <si>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</si>
  <si>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</si>
  <si>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</si>
  <si>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</si>
  <si>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</si>
  <si>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</si>
  <si>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</si>
  <si>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</si>
  <si>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</si>
  <si>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</si>
  <si>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</si>
  <si>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</si>
  <si>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</si>
  <si>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</si>
  <si>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</si>
  <si>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</si>
  <si>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</si>
  <si>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</si>
  <si>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</si>
  <si>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</si>
  <si>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</si>
  <si>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</si>
  <si>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</si>
  <si>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</si>
  <si>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</si>
  <si>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</si>
  <si>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</si>
  <si>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</si>
  <si>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</si>
  <si>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</si>
  <si>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</si>
  <si>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</si>
  <si>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</si>
  <si>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</si>
  <si>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</si>
  <si>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</si>
  <si>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</si>
  <si>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</si>
  <si>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</si>
  <si>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</si>
  <si>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</si>
  <si>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</si>
  <si>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</si>
  <si>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</si>
  <si>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</si>
  <si>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</si>
  <si>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</si>
  <si>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</si>
  <si>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</si>
  <si>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</si>
  <si>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</si>
  <si>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</si>
  <si>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</si>
  <si>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</si>
  <si>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</si>
  <si>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</si>
  <si>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</si>
  <si>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</si>
  <si>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</si>
  <si>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</si>
  <si>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</si>
  <si>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</si>
  <si>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</si>
  <si>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</si>
  <si>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</si>
  <si>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</si>
  <si>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</si>
  <si>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</si>
  <si>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</si>
  <si>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</si>
  <si>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</si>
  <si>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</si>
  <si>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</si>
  <si>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</si>
  <si>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</si>
  <si>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</si>
  <si>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</si>
  <si>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</si>
  <si>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</si>
  <si>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</si>
  <si>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</si>
  <si>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</si>
  <si>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</si>
  <si>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</si>
  <si>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</si>
  <si>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</si>
  <si>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</si>
  <si>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</si>
  <si>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</si>
  <si>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</si>
  <si>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</si>
  <si>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</si>
  <si>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</si>
  <si>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</si>
  <si>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</si>
  <si>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</si>
  <si>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</si>
  <si>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</si>
  <si>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</si>
  <si>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</si>
  <si>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</si>
  <si>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</si>
  <si>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</si>
  <si>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</si>
  <si>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</si>
  <si>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</si>
  <si>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</si>
  <si>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</si>
  <si>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</si>
  <si>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</si>
  <si>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</si>
  <si>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</si>
  <si>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</si>
  <si>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</si>
  <si>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</si>
  <si>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</si>
  <si>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</si>
  <si>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</si>
  <si>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</si>
  <si>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</si>
  <si>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</si>
  <si>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</si>
  <si>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</si>
  <si>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</si>
  <si>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</si>
  <si>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</si>
  <si>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</si>
  <si>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</si>
  <si>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</si>
  <si>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</si>
  <si>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</si>
  <si>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</si>
  <si>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</si>
  <si>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</si>
  <si>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</si>
  <si>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</si>
  <si>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</si>
  <si>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</si>
  <si>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</si>
  <si>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</si>
  <si>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</si>
  <si>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</si>
  <si>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</si>
  <si>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</si>
  <si>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</si>
  <si>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</si>
  <si>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</si>
  <si>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</si>
  <si>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</si>
  <si>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</si>
  <si>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</si>
  <si>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</si>
  <si>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</si>
  <si>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</si>
  <si>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</si>
  <si>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</si>
  <si>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</si>
  <si>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</si>
  <si>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</si>
  <si>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</si>
  <si>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</si>
  <si>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</si>
  <si>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</si>
  <si>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</si>
  <si>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</si>
  <si>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</si>
  <si>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</si>
  <si>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</si>
  <si>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</si>
  <si>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</si>
  <si>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</si>
  <si>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</si>
  <si>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</si>
  <si>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</si>
  <si>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</si>
  <si>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</si>
  <si>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</si>
  <si>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</si>
  <si>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</si>
  <si>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</si>
  <si>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</si>
  <si>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</si>
  <si>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</si>
  <si>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</si>
  <si>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</si>
  <si>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</si>
  <si>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</si>
  <si>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</si>
  <si>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</si>
  <si>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</si>
  <si>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</si>
  <si>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</si>
  <si>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</si>
  <si>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</si>
  <si>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</si>
  <si>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</si>
  <si>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</si>
  <si>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</si>
  <si>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</si>
  <si>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</si>
  <si>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</si>
  <si>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</si>
  <si>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</si>
  <si>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</si>
  <si>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</si>
  <si>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</si>
  <si>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</si>
  <si>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</si>
  <si>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</si>
  <si>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</si>
  <si>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</si>
  <si>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</si>
  <si>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</si>
  <si>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</si>
  <si>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</si>
  <si>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</si>
  <si>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</si>
  <si>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</si>
  <si>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</si>
  <si>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</si>
  <si>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</si>
  <si>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</si>
  <si>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</si>
  <si>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</si>
  <si>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</si>
  <si>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</si>
  <si>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</si>
  <si>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</si>
  <si>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</si>
  <si>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</si>
  <si>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</si>
  <si>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</si>
  <si>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</si>
  <si>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</si>
  <si>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</si>
  <si>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</si>
  <si>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</si>
  <si>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</si>
  <si>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</si>
  <si>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</si>
  <si>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</si>
  <si>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</si>
  <si>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</si>
  <si>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</si>
  <si>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</si>
  <si>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</si>
  <si>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</si>
  <si>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</si>
  <si>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</si>
  <si>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</si>
  <si>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</si>
  <si>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</si>
  <si>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</si>
  <si>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</si>
  <si>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</si>
  <si>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</si>
  <si>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</si>
  <si>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</si>
  <si>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</si>
  <si>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</si>
  <si>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</si>
  <si>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</si>
  <si>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</si>
  <si>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</si>
  <si>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</si>
  <si>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</si>
  <si>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</si>
  <si>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</si>
  <si>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</si>
  <si>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</si>
  <si>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</si>
  <si>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</si>
  <si>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</si>
  <si>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</si>
  <si>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</si>
  <si>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</si>
  <si>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</si>
  <si>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</si>
  <si>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</si>
  <si>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</si>
  <si>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</si>
  <si>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</si>
  <si>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</si>
  <si>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</si>
  <si>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</si>
  <si>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</si>
  <si>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</si>
  <si>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</si>
  <si>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</si>
  <si>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</si>
  <si>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</si>
  <si>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</si>
  <si>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</si>
  <si>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</si>
  <si>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</si>
  <si>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</si>
  <si>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</si>
  <si>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</si>
  <si>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</si>
  <si>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</si>
  <si>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</si>
  <si>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</si>
  <si>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</si>
  <si>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</si>
  <si>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</si>
  <si>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</si>
  <si>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</si>
  <si>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</si>
  <si>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</si>
  <si>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</si>
  <si>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</si>
  <si>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</si>
  <si>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</si>
  <si>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</si>
  <si>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</si>
  <si>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</si>
  <si>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</si>
  <si>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</si>
  <si>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</si>
  <si>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</si>
  <si>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</si>
  <si>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</si>
  <si>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</si>
  <si>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</si>
  <si>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</si>
  <si>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</si>
  <si>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</si>
  <si>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</si>
  <si>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</si>
  <si>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</si>
  <si>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</si>
  <si>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</si>
  <si>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</si>
  <si>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</si>
  <si>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</si>
  <si>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</si>
  <si>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</si>
  <si>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</si>
  <si>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</si>
  <si>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</si>
  <si>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</si>
  <si>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</si>
  <si>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</si>
  <si>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</si>
  <si>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</si>
  <si>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</si>
  <si>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</si>
  <si>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</si>
  <si>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</si>
  <si>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</si>
  <si>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</si>
  <si>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</si>
  <si>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</si>
  <si>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</si>
  <si>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</si>
  <si>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</si>
  <si>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</si>
  <si>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</si>
  <si>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</si>
  <si>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</si>
  <si>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</si>
  <si>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</si>
  <si>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</si>
  <si>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</si>
  <si>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</si>
  <si>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</si>
  <si>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</si>
  <si>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</si>
  <si>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</si>
  <si>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</si>
  <si>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</si>
  <si>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</si>
  <si>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</si>
  <si>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</si>
  <si>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</si>
  <si>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</si>
  <si>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</si>
  <si>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</si>
  <si>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</si>
  <si>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</si>
  <si>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</si>
  <si>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</si>
  <si>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</si>
  <si>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</si>
  <si>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</si>
  <si>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</si>
  <si>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</si>
  <si>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</si>
  <si>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</si>
  <si>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</si>
  <si>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</si>
  <si>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</si>
  <si>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</si>
  <si>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</si>
  <si>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</si>
  <si>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</si>
  <si>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</si>
  <si>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</si>
  <si>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</si>
  <si>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</si>
  <si>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</si>
  <si>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</si>
  <si>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</si>
  <si>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</si>
  <si>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</si>
  <si>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</si>
  <si>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</si>
  <si>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</si>
  <si>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</si>
  <si>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</si>
  <si>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</si>
  <si>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</si>
  <si>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</si>
  <si>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</si>
  <si>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</si>
  <si>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</si>
  <si>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</si>
  <si>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</si>
  <si>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</si>
  <si>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</si>
  <si>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</si>
  <si>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</si>
  <si>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</si>
  <si>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</si>
  <si>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</si>
  <si>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</si>
  <si>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</si>
  <si>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</si>
  <si>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</si>
  <si>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</si>
  <si>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</si>
  <si>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</si>
  <si>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</si>
  <si>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</si>
  <si>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</si>
  <si>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</si>
  <si>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</si>
  <si>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</si>
  <si>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</si>
  <si>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</si>
  <si>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</si>
  <si>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</si>
  <si>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</si>
  <si>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</si>
  <si>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</si>
  <si>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</si>
  <si>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</si>
  <si>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</si>
  <si>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</si>
  <si>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</si>
  <si>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</si>
  <si>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</si>
  <si>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</si>
  <si>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</si>
  <si>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</si>
  <si>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</si>
  <si>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</si>
  <si>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</si>
  <si>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</si>
  <si>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</si>
  <si>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</si>
  <si>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</si>
  <si>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</si>
  <si>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</si>
  <si>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</si>
  <si>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</si>
  <si>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</si>
  <si>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</si>
  <si>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</si>
  <si>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</si>
  <si>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</si>
  <si>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</si>
  <si>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</si>
  <si>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</si>
  <si>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</si>
  <si>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</si>
  <si>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</si>
  <si>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</si>
  <si>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</si>
  <si>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</si>
  <si>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</si>
  <si>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</si>
  <si>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</si>
  <si>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</si>
  <si>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</si>
  <si>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</si>
  <si>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</si>
  <si>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</si>
  <si>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</si>
  <si>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</si>
  <si>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</si>
  <si>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</si>
  <si>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</si>
  <si>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</si>
  <si>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</si>
  <si>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</si>
  <si>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</si>
  <si>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</si>
  <si>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</si>
  <si>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</si>
  <si>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</si>
  <si>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</si>
  <si>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</si>
  <si>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</si>
  <si>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</si>
  <si>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</si>
  <si>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</si>
  <si>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</si>
  <si>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</si>
  <si>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</si>
  <si>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</si>
  <si>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</si>
  <si>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</si>
  <si>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</si>
  <si>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</si>
  <si>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</si>
  <si>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</si>
  <si>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</si>
  <si>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</si>
  <si>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</si>
  <si>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</si>
  <si>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</si>
  <si>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</si>
  <si>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</si>
  <si>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</si>
  <si>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</si>
  <si>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</si>
  <si>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</si>
  <si>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</si>
  <si>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</si>
  <si>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</si>
  <si>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</si>
  <si>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</si>
  <si>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</si>
  <si>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</si>
  <si>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</si>
  <si>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</si>
  <si>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</si>
  <si>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</si>
  <si>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</si>
  <si>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</si>
  <si>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</si>
  <si>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</si>
  <si>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</si>
  <si>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</si>
  <si>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</si>
  <si>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</si>
  <si>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</si>
  <si>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</si>
  <si>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</si>
  <si>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</si>
  <si>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</si>
  <si>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</si>
  <si>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</si>
  <si>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</si>
  <si>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</si>
  <si>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</si>
  <si>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</si>
  <si>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</si>
  <si>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</si>
  <si>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</si>
  <si>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</si>
  <si>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</si>
  <si>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</si>
  <si>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</si>
  <si>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</si>
  <si>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</si>
  <si>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</si>
  <si>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</si>
  <si>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</si>
  <si>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</si>
  <si>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</si>
  <si>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</si>
  <si>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</si>
  <si>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</si>
  <si>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</si>
  <si>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</si>
  <si>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</si>
  <si>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</si>
  <si>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</si>
  <si>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</si>
  <si>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</si>
  <si>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</si>
  <si>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</si>
  <si>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</si>
  <si>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</si>
  <si>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</si>
  <si>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</si>
  <si>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</si>
  <si>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</si>
  <si>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</si>
  <si>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</si>
  <si>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</si>
  <si>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</si>
  <si>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</si>
  <si>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</si>
  <si>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</si>
  <si>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</si>
  <si>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</si>
  <si>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</si>
  <si>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</si>
  <si>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</si>
  <si>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</si>
  <si>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</si>
  <si>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</si>
  <si>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</si>
  <si>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</si>
  <si>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</si>
  <si>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</si>
  <si>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</si>
  <si>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</si>
  <si>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</si>
  <si>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</si>
  <si>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</si>
  <si>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</si>
  <si>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</si>
  <si>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</si>
  <si>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</si>
  <si>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</si>
  <si>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</si>
  <si>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</si>
  <si>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</si>
  <si>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</si>
  <si>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</si>
  <si>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</si>
  <si>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</si>
  <si>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</si>
  <si>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</si>
  <si>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</si>
  <si>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</si>
  <si>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</si>
  <si>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</si>
  <si>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</si>
  <si>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</si>
  <si>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</si>
  <si>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</si>
  <si>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</si>
  <si>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</si>
  <si>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</si>
  <si>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</si>
  <si>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</si>
  <si>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</si>
  <si>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</si>
  <si>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</si>
  <si>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</si>
  <si>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</si>
  <si>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</si>
  <si>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</si>
  <si>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</si>
  <si>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</si>
  <si>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</si>
  <si>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</si>
  <si>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</si>
  <si>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</si>
  <si>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</si>
  <si>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</si>
  <si>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</si>
  <si>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</si>
  <si>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</si>
  <si>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</si>
  <si>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</si>
  <si>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</si>
  <si>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</si>
  <si>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</si>
  <si>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</si>
  <si>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</si>
  <si>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</si>
  <si>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</si>
  <si>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</si>
  <si>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</si>
  <si>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</si>
  <si>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</si>
  <si>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</si>
  <si>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</si>
  <si>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</si>
  <si>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</si>
  <si>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</si>
  <si>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</si>
  <si>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</si>
  <si>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</si>
  <si>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</si>
  <si>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</si>
  <si>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</si>
  <si>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</si>
  <si>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</si>
  <si>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</si>
  <si>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</si>
  <si>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</si>
  <si>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</si>
  <si>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</si>
  <si>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</si>
  <si>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</si>
  <si>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</si>
  <si>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</si>
  <si>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</si>
  <si>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</si>
  <si>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</si>
  <si>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</si>
  <si>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</si>
  <si>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</si>
  <si>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</si>
  <si>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</si>
  <si>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</si>
  <si>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</si>
  <si>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</si>
  <si>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</si>
  <si>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</si>
  <si>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</si>
  <si>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</si>
  <si>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</si>
  <si>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</si>
  <si>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</si>
  <si>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</si>
  <si>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</si>
  <si>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</si>
  <si>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</si>
  <si>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</si>
  <si>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</si>
  <si>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</si>
  <si>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</si>
  <si>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</si>
  <si>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</si>
  <si>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</si>
  <si>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</si>
  <si>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</si>
  <si>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</si>
  <si>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</si>
  <si>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</si>
  <si>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</si>
  <si>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</si>
  <si>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</si>
  <si>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</si>
  <si>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</si>
  <si>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</si>
  <si>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</si>
  <si>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</si>
  <si>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</si>
  <si>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</si>
  <si>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</si>
  <si>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</si>
  <si>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</si>
  <si>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</si>
  <si>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</si>
  <si>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</si>
  <si>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</si>
  <si>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</si>
  <si>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</si>
  <si>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</si>
  <si>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</si>
  <si>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</si>
  <si>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</si>
  <si>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</si>
  <si>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</si>
  <si>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</si>
  <si>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</si>
  <si>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</si>
  <si>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</si>
  <si>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</si>
  <si>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</si>
  <si>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</si>
  <si>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</si>
  <si>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</si>
  <si>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</si>
  <si>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</si>
  <si>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</si>
  <si>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</si>
  <si>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</si>
  <si>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</si>
  <si>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</si>
  <si>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</si>
  <si>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</si>
  <si>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</si>
  <si>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</si>
  <si>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</si>
  <si>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</si>
  <si>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</si>
  <si>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</si>
  <si>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</si>
  <si>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</si>
  <si>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</si>
  <si>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</si>
  <si>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</si>
  <si>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</si>
  <si>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</si>
  <si>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</si>
  <si>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</si>
  <si>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</si>
  <si>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</si>
  <si>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</si>
  <si>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</si>
  <si>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</si>
  <si>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</si>
  <si>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</si>
  <si>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</si>
  <si>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</si>
  <si>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</si>
  <si>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</si>
  <si>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</si>
  <si>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</si>
  <si>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</si>
  <si>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</si>
  <si>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</si>
  <si>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</si>
  <si>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</si>
  <si>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</si>
  <si>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</si>
  <si>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</si>
  <si>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</si>
  <si>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</si>
  <si>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</si>
  <si>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</si>
  <si>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</si>
  <si>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</si>
  <si>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</si>
  <si>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</si>
  <si>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</si>
  <si>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</si>
  <si>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</si>
  <si>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</si>
  <si>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</si>
  <si>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</si>
  <si>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</si>
  <si>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</si>
  <si>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</si>
  <si>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</si>
  <si>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</si>
  <si>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</si>
  <si>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</si>
  <si>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</si>
  <si>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</si>
  <si>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</si>
  <si>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</si>
  <si>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</si>
  <si>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</si>
  <si>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</si>
  <si>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</si>
  <si>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</si>
  <si>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</si>
  <si>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</si>
  <si>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</si>
  <si>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</si>
  <si>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</si>
  <si>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</si>
  <si>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</si>
  <si>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</si>
  <si>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</si>
  <si>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</si>
  <si>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</si>
  <si>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</si>
  <si>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</si>
  <si>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</si>
  <si>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</si>
  <si>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</si>
  <si>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</si>
  <si>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</si>
  <si>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</si>
  <si>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</si>
  <si>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</si>
  <si>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</si>
  <si>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</si>
  <si>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</si>
  <si>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</si>
  <si>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</si>
  <si>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</si>
  <si>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</si>
  <si>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</si>
  <si>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</si>
  <si>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</si>
  <si>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</si>
  <si>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</si>
  <si>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</si>
  <si>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</si>
  <si>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</si>
  <si>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</si>
  <si>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</si>
  <si>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</si>
  <si>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</si>
  <si>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</si>
  <si>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</si>
  <si>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</si>
  <si>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</si>
  <si>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</si>
  <si>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</si>
  <si>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</si>
  <si>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</si>
  <si>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</si>
  <si>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</si>
  <si>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</si>
  <si>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</si>
  <si>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</si>
  <si>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</si>
  <si>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</si>
  <si>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</si>
  <si>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</si>
  <si>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</si>
  <si>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</si>
  <si>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</si>
  <si>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</si>
  <si>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</si>
  <si>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</si>
  <si>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</si>
  <si>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</si>
  <si>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</si>
  <si>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</si>
  <si>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</si>
  <si>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</si>
  <si>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</si>
  <si>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</si>
  <si>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</si>
  <si>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</si>
  <si>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</si>
  <si>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</si>
  <si>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</si>
  <si>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</si>
  <si>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</si>
  <si>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</si>
  <si>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</si>
  <si>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</si>
  <si>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</si>
  <si>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</si>
  <si>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</si>
  <si>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</si>
  <si>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</si>
  <si>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</si>
  <si>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</si>
  <si>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</si>
  <si>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</si>
  <si>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</si>
  <si>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</si>
  <si>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</si>
  <si>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</si>
  <si>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</si>
  <si>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</si>
  <si>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</si>
  <si>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</si>
  <si>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</si>
  <si>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</si>
  <si>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</si>
  <si>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</si>
  <si>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</si>
  <si>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</si>
  <si>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</si>
  <si>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</si>
  <si>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</si>
  <si>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</si>
  <si>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</si>
  <si>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</si>
  <si>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</si>
  <si>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</si>
  <si>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</si>
  <si>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</si>
  <si>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</si>
  <si>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</si>
  <si>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</si>
  <si>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</si>
  <si>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</si>
  <si>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</si>
  <si>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</si>
  <si>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</si>
  <si>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</si>
  <si>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</si>
  <si>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</si>
  <si>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</si>
  <si>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</si>
  <si>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</si>
  <si>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</si>
  <si>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</si>
  <si>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</si>
  <si>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</si>
  <si>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</si>
  <si>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</si>
  <si>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</si>
  <si>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</si>
  <si>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</si>
  <si>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</si>
  <si>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</si>
  <si>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</si>
  <si>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</si>
  <si>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</si>
  <si>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</si>
  <si>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</si>
  <si>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</si>
  <si>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</si>
  <si>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</si>
  <si>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</si>
  <si>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</si>
  <si>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</si>
  <si>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</si>
  <si>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</si>
  <si>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</si>
  <si>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</si>
  <si>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</si>
  <si>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</si>
  <si>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</si>
  <si>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</si>
  <si>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</si>
  <si>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</si>
  <si>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</si>
  <si>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</si>
  <si>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</si>
  <si>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</si>
  <si>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</si>
  <si>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</si>
  <si>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</si>
  <si>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</si>
  <si>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</si>
  <si>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</si>
  <si>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</si>
  <si>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</si>
  <si>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</si>
  <si>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</si>
  <si>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</si>
  <si>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</si>
  <si>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</si>
  <si>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</si>
  <si>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</si>
  <si>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</si>
  <si>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</si>
  <si>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</si>
  <si>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</si>
  <si>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</si>
  <si>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</si>
  <si>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</si>
  <si>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</si>
  <si>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</si>
  <si>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</si>
  <si>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</si>
  <si>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</si>
  <si>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</si>
  <si>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</si>
  <si>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</si>
  <si>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</si>
  <si>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</si>
  <si>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</si>
  <si>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</si>
  <si>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</si>
  <si>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</si>
  <si>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</si>
  <si>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</si>
  <si>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</si>
  <si>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</si>
  <si>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</si>
  <si>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</si>
  <si>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</si>
  <si>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</si>
  <si>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</si>
  <si>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</si>
  <si>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</si>
  <si>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</si>
  <si>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</si>
  <si>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</si>
  <si>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</si>
  <si>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</si>
  <si>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</si>
  <si>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</si>
  <si>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</si>
  <si>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</si>
  <si>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</si>
  <si>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</si>
  <si>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</si>
  <si>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</si>
  <si>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</si>
  <si>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</si>
  <si>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</si>
  <si>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</si>
  <si>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</si>
  <si>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</si>
  <si>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</si>
  <si>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</si>
  <si>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</si>
  <si>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</si>
  <si>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</si>
  <si>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</si>
  <si>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</si>
  <si>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</si>
  <si>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</si>
  <si>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</si>
  <si>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</si>
  <si>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</si>
  <si>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</si>
  <si>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</si>
  <si>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</si>
  <si>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</si>
  <si>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</si>
  <si>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</si>
  <si>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</si>
  <si>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</si>
  <si>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</si>
  <si>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</si>
  <si>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</si>
  <si>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</si>
  <si>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</si>
  <si>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</si>
  <si>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</si>
  <si>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</si>
  <si>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</si>
  <si>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</si>
  <si>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</si>
  <si>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</si>
  <si>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</si>
  <si>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</si>
  <si>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</si>
  <si>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</si>
  <si>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</si>
  <si>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</si>
  <si>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</si>
  <si>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</si>
  <si>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</si>
  <si>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</si>
  <si>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</si>
  <si>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</si>
  <si>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</si>
  <si>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</si>
  <si>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</si>
  <si>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</si>
  <si>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</si>
  <si>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</si>
  <si>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</si>
  <si>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</si>
  <si>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</si>
  <si>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</si>
  <si>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</si>
  <si>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</si>
  <si>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</si>
  <si>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</si>
  <si>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</si>
  <si>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</si>
  <si>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</si>
  <si>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</si>
  <si>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</si>
  <si>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</si>
  <si>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</si>
  <si>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</si>
  <si>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</si>
  <si>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</si>
  <si>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</si>
  <si>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</si>
  <si>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</si>
  <si>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</si>
  <si>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</si>
  <si>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</si>
  <si>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</si>
  <si>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</si>
  <si>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</si>
  <si>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</si>
  <si>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</si>
  <si>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</si>
  <si>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</si>
  <si>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</si>
  <si>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</si>
  <si>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</si>
  <si>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</si>
  <si>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</si>
  <si>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</si>
  <si>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</si>
  <si>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</si>
  <si>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</si>
  <si>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</si>
  <si>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</si>
  <si>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</si>
  <si>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</si>
  <si>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</si>
  <si>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</si>
  <si>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</si>
  <si>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</si>
  <si>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</si>
  <si>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</si>
  <si>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</si>
  <si>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</si>
  <si>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</si>
  <si>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</si>
  <si>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</si>
  <si>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</si>
  <si>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</si>
  <si>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</si>
  <si>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</si>
  <si>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</si>
  <si>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</si>
  <si>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</si>
  <si>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</si>
  <si>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</si>
  <si>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</si>
  <si>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</si>
  <si>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</si>
  <si>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</si>
  <si>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</si>
  <si>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</si>
  <si>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</si>
  <si>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</si>
  <si>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</si>
  <si>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</si>
  <si>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</si>
  <si>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</si>
  <si>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</si>
  <si>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</si>
  <si>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</si>
  <si>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</si>
  <si>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</si>
  <si>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</si>
  <si>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</si>
  <si>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</si>
  <si>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</si>
  <si>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</si>
  <si>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</si>
  <si>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</si>
  <si>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</si>
  <si>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</si>
  <si>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</si>
  <si>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</si>
  <si>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</si>
  <si>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</si>
  <si>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</si>
  <si>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</si>
  <si>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</si>
  <si>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</si>
  <si>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</si>
  <si>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</si>
  <si>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</si>
  <si>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</si>
  <si>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</si>
  <si>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</si>
  <si>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</si>
  <si>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</si>
  <si>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</si>
  <si>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</si>
  <si>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</si>
  <si>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</si>
  <si>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</si>
  <si>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</si>
  <si>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</si>
  <si>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</si>
  <si>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</si>
  <si>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</si>
  <si>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</si>
  <si>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</si>
  <si>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</si>
  <si>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</si>
  <si>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</si>
  <si>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</si>
  <si>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</si>
  <si>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</si>
  <si>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</si>
  <si>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</si>
  <si>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</si>
  <si>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</si>
  <si>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</si>
  <si>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</si>
  <si>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</si>
  <si>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</si>
  <si>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</si>
  <si>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</si>
  <si>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</si>
  <si>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</si>
  <si>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</si>
  <si>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</si>
  <si>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</si>
  <si>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</si>
  <si>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</si>
  <si>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</si>
  <si>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</si>
  <si>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</si>
  <si>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</si>
  <si>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</si>
  <si>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</si>
  <si>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</si>
  <si>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</si>
  <si>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</si>
  <si>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</si>
  <si>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</si>
  <si>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</si>
  <si>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</si>
  <si>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</si>
  <si>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</si>
  <si>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</si>
  <si>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</si>
  <si>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</si>
  <si>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</si>
  <si>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</si>
  <si>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</si>
  <si>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</si>
  <si>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</si>
  <si>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</si>
  <si>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</si>
  <si>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</si>
  <si>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</si>
  <si>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</si>
  <si>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</si>
  <si>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</si>
  <si>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</si>
  <si>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</si>
  <si>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</si>
  <si>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</si>
  <si>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</si>
  <si>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</si>
  <si>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</si>
  <si>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</si>
  <si>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</si>
  <si>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</si>
  <si>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</si>
  <si>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</si>
  <si>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</si>
  <si>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</si>
  <si>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</si>
  <si>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</si>
  <si>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</si>
  <si>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</si>
  <si>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</si>
  <si>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</si>
  <si>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</si>
  <si>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</si>
  <si>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</si>
  <si>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</si>
  <si>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</si>
  <si>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</si>
  <si>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</si>
  <si>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</si>
  <si>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</si>
  <si>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</si>
  <si>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</si>
  <si>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</si>
  <si>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</si>
  <si>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</si>
  <si>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</si>
  <si>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</si>
  <si>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</si>
  <si>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</si>
  <si>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</si>
  <si>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</si>
  <si>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</si>
  <si>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</si>
  <si>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</si>
  <si>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</si>
  <si>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</si>
  <si>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</si>
  <si>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</si>
  <si>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</si>
  <si>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</si>
  <si>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</si>
  <si>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</si>
  <si>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</si>
  <si>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</si>
  <si>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</si>
  <si>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</si>
  <si>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</si>
  <si>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</si>
  <si>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</si>
  <si>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</si>
  <si>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</si>
  <si>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</si>
  <si>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</si>
  <si>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</si>
  <si>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</si>
  <si>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</si>
  <si>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</si>
  <si>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</si>
  <si>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</si>
  <si>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</si>
  <si>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</si>
  <si>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</si>
  <si>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</si>
  <si>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</si>
  <si>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</si>
  <si>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</si>
  <si>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</si>
  <si>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</si>
  <si>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</si>
  <si>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</si>
  <si>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</si>
  <si>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</si>
  <si>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</si>
  <si>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</si>
  <si>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</si>
  <si>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</si>
  <si>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</si>
  <si>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</si>
  <si>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</si>
  <si>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</si>
  <si>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</si>
  <si>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</si>
  <si>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</si>
  <si>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</si>
  <si>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</si>
  <si>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</si>
  <si>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</si>
  <si>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</si>
  <si>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</si>
  <si>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</si>
  <si>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</si>
  <si>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</si>
  <si>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</si>
  <si>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</si>
  <si>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</si>
  <si>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</si>
  <si>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</si>
  <si>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</si>
  <si>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</si>
  <si>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</si>
  <si>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</si>
  <si>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</si>
  <si>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</si>
  <si>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</si>
  <si>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</si>
  <si>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</si>
  <si>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</si>
  <si>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</si>
  <si>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</si>
  <si>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</si>
  <si>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</si>
  <si>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</si>
  <si>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</si>
  <si>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</si>
  <si>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</si>
  <si>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</si>
  <si>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</si>
  <si>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</si>
  <si>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</si>
  <si>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</si>
  <si>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</si>
  <si>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</si>
  <si>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</si>
  <si>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</si>
  <si>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</si>
  <si>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</si>
  <si>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</si>
  <si>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</si>
  <si>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</si>
  <si>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</si>
  <si>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</si>
  <si>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</si>
  <si>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</si>
  <si>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</si>
  <si>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</si>
  <si>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</si>
  <si>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</si>
  <si>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</si>
  <si>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</si>
  <si>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</si>
  <si>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</si>
  <si>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</si>
  <si>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</si>
  <si>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</si>
  <si>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</si>
  <si>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</si>
  <si>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</si>
  <si>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</si>
  <si>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</si>
  <si>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</si>
  <si>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</si>
  <si>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</si>
  <si>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</si>
  <si>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</si>
  <si>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</si>
  <si>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</si>
  <si>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</si>
  <si>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</si>
  <si>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</si>
  <si>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</si>
  <si>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</si>
  <si>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</si>
  <si>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</si>
  <si>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</si>
  <si>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</si>
  <si>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</si>
  <si>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</si>
  <si>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</si>
  <si>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</si>
  <si>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</si>
  <si>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</si>
  <si>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</si>
  <si>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</si>
  <si>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</si>
  <si>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</si>
  <si>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</si>
  <si>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</si>
  <si>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</si>
  <si>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</si>
  <si>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</si>
  <si>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</si>
  <si>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</si>
  <si>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</si>
  <si>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</si>
  <si>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</si>
  <si>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</si>
  <si>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</si>
  <si>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</si>
  <si>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</si>
  <si>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</si>
  <si>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</si>
  <si>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</si>
  <si>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</si>
  <si>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</si>
  <si>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</si>
  <si>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</si>
  <si>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</si>
  <si>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</si>
  <si>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</si>
  <si>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</si>
  <si>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</si>
  <si>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</si>
  <si>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</si>
  <si>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</si>
  <si>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</si>
  <si>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</si>
  <si>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</si>
  <si>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</si>
  <si>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</si>
  <si>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</si>
  <si>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</si>
  <si>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</si>
  <si>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</si>
  <si>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</si>
  <si>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</si>
  <si>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</si>
  <si>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</si>
  <si>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</si>
  <si>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</si>
  <si>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</si>
  <si>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</si>
  <si>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</si>
  <si>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</si>
  <si>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</si>
  <si>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</si>
  <si>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</si>
  <si>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</si>
  <si>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</si>
  <si>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</si>
  <si>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</si>
  <si>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</si>
  <si>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</si>
  <si>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</si>
  <si>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</si>
  <si>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</si>
  <si>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</si>
  <si>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</si>
  <si>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</si>
  <si>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</si>
  <si>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</si>
  <si>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</si>
  <si>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</si>
  <si>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</si>
  <si>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</si>
  <si>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</si>
  <si>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</si>
  <si>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</si>
  <si>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</si>
  <si>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</si>
  <si>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</si>
  <si>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</si>
  <si>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</si>
  <si>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</si>
  <si>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</si>
  <si>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</si>
  <si>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</si>
  <si>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</si>
  <si>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</si>
  <si>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</si>
  <si>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</si>
  <si>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</si>
  <si>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</si>
  <si>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</si>
  <si>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</si>
  <si>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</si>
  <si>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</si>
  <si>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</si>
  <si>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</si>
  <si>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</si>
  <si>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</si>
  <si>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</si>
  <si>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</si>
  <si>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</si>
  <si>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</si>
  <si>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</si>
  <si>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</si>
  <si>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</si>
  <si>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</si>
  <si>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</si>
  <si>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</si>
  <si>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</si>
  <si>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</si>
  <si>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</si>
  <si>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</si>
  <si>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</si>
  <si>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</si>
  <si>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</si>
  <si>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</si>
  <si>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</si>
  <si>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</si>
  <si>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</si>
  <si>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</si>
  <si>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</si>
  <si>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</si>
  <si>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</si>
  <si>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</si>
  <si>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</si>
  <si>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</si>
  <si>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</si>
  <si>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</si>
  <si>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</si>
  <si>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</si>
  <si>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</si>
  <si>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</si>
  <si>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</si>
  <si>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</si>
  <si>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</si>
  <si>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</si>
  <si>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</si>
  <si>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</si>
  <si>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</si>
  <si>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</si>
  <si>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</si>
  <si>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</si>
  <si>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</si>
  <si>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</si>
  <si>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</si>
  <si>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</si>
  <si>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</si>
  <si>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</si>
  <si>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</si>
  <si>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</si>
  <si>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</si>
  <si>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</si>
  <si>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</si>
  <si>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</si>
  <si>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</si>
  <si>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</si>
  <si>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</si>
  <si>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</si>
  <si>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</si>
  <si>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</si>
  <si>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</si>
  <si>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</si>
  <si>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</si>
  <si>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</si>
  <si>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</si>
  <si>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</si>
  <si>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</si>
  <si>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</si>
  <si>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</si>
  <si>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</si>
  <si>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</si>
  <si>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</si>
  <si>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</si>
  <si>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</si>
  <si>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</si>
  <si>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</si>
  <si>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</si>
  <si>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</si>
  <si>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</si>
  <si>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</si>
  <si>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</si>
  <si>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</si>
  <si>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</si>
  <si>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</si>
  <si>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</si>
  <si>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</si>
  <si>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</si>
  <si>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</si>
  <si>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</si>
  <si>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</si>
  <si>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</si>
  <si>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</si>
  <si>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</si>
  <si>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</si>
  <si>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</si>
  <si>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</si>
  <si>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</si>
  <si>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</si>
  <si>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</si>
  <si>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</si>
  <si>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</si>
  <si>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</si>
  <si>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</si>
  <si>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</si>
  <si>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</si>
  <si>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</si>
  <si>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</si>
  <si>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</si>
  <si>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</si>
  <si>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</si>
  <si>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</si>
  <si>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</si>
  <si>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</si>
  <si>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</si>
  <si>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</si>
  <si>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</si>
  <si>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</si>
  <si>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</si>
  <si>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</si>
  <si>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</si>
  <si>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</si>
  <si>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</si>
  <si>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</si>
  <si>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</si>
  <si>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</si>
  <si>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</si>
  <si>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</si>
  <si>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</si>
  <si>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</si>
  <si>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</si>
  <si>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</si>
  <si>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</si>
  <si>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</si>
  <si>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</si>
  <si>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</si>
  <si>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</si>
  <si>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</si>
  <si>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</si>
  <si>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</si>
  <si>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</si>
  <si>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</si>
  <si>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</si>
  <si>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</si>
  <si>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</si>
  <si>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</si>
  <si>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</si>
  <si>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</si>
  <si>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</si>
  <si>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</si>
  <si>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</si>
  <si>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</si>
  <si>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</si>
  <si>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</si>
  <si>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</si>
  <si>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</si>
  <si>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</si>
  <si>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</si>
  <si>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</si>
  <si>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</si>
  <si>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</si>
  <si>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</si>
  <si>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</si>
  <si>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</si>
  <si>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</si>
  <si>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</si>
  <si>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</si>
  <si>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</si>
  <si>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</si>
  <si>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</si>
  <si>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</si>
  <si>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</si>
  <si>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</si>
  <si>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</si>
  <si>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</si>
  <si>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</si>
  <si>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</si>
  <si>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</si>
  <si>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</si>
  <si>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</si>
  <si>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</si>
  <si>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</si>
  <si>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</si>
  <si>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</si>
  <si>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</si>
  <si>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</si>
  <si>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</si>
  <si>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</si>
  <si>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</si>
  <si>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</si>
  <si>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</si>
  <si>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</si>
  <si>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</si>
  <si>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</si>
  <si>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</si>
  <si>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</si>
  <si>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</si>
  <si>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</si>
  <si>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</si>
  <si>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</si>
  <si>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</si>
  <si>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</si>
  <si>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</si>
  <si>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</si>
  <si>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</si>
  <si>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</si>
  <si>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</si>
  <si>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</si>
  <si>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</si>
  <si>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</si>
  <si>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</si>
  <si>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</si>
  <si>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</si>
  <si>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</si>
  <si>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</si>
  <si>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</si>
  <si>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</si>
  <si>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</si>
  <si>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</si>
  <si>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</si>
  <si>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</si>
  <si>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</si>
  <si>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</si>
  <si>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</si>
  <si>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</si>
  <si>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</si>
  <si>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</si>
  <si>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</si>
  <si>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</si>
  <si>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</si>
  <si>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</si>
  <si>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</si>
  <si>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</si>
  <si>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</si>
  <si>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</si>
  <si>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</si>
  <si>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</si>
  <si>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</si>
  <si>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</si>
  <si>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</si>
  <si>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</si>
  <si>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</si>
  <si>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</si>
  <si>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</si>
  <si>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</si>
  <si>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</si>
  <si>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</si>
  <si>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</si>
  <si>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</si>
  <si>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</si>
  <si>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</si>
  <si>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</si>
  <si>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</si>
  <si>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</si>
  <si>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</si>
  <si>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</si>
  <si>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</si>
  <si>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</si>
  <si>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</si>
  <si>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</si>
  <si>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</si>
  <si>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</si>
  <si>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</si>
  <si>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</si>
  <si>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</si>
  <si>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</si>
  <si>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</si>
  <si>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</si>
  <si>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</si>
  <si>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</si>
  <si>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</si>
  <si>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</si>
  <si>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</si>
  <si>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</si>
  <si>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</si>
  <si>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</si>
  <si>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</si>
  <si>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</si>
  <si>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</si>
  <si>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</si>
  <si>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</si>
  <si>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</si>
  <si>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</si>
  <si>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</si>
  <si>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</si>
  <si>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</si>
  <si>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</si>
  <si>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</si>
  <si>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</si>
  <si>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</si>
  <si>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</si>
  <si>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</si>
  <si>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</si>
  <si>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</si>
  <si>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</si>
  <si>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</si>
  <si>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</si>
  <si>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</si>
  <si>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</si>
  <si>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</si>
  <si>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</si>
  <si>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</si>
  <si>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</si>
  <si>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</si>
  <si>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</si>
  <si>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</si>
  <si>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</si>
  <si>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</si>
  <si>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</si>
  <si>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</si>
  <si>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</si>
  <si>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</si>
  <si>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</si>
  <si>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</si>
  <si>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</si>
  <si>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</si>
  <si>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</si>
  <si>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</si>
  <si>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</si>
  <si>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</si>
  <si>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</si>
  <si>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</si>
  <si>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</si>
  <si>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</si>
  <si>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</si>
  <si>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</si>
  <si>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</si>
  <si>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</si>
  <si>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</si>
  <si>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</si>
  <si>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</si>
  <si>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</si>
  <si>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</si>
  <si>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</si>
  <si>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</si>
  <si>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</si>
  <si>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</si>
  <si>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</si>
  <si>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</si>
  <si>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</si>
  <si>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</si>
  <si>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</si>
  <si>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</si>
  <si>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</si>
  <si>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</si>
  <si>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</si>
  <si>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</si>
  <si>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</si>
  <si>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</si>
  <si>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</si>
  <si>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</si>
  <si>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</si>
  <si>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</si>
  <si>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</si>
  <si>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</si>
  <si>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</si>
  <si>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</si>
  <si>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</si>
  <si>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</si>
  <si>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</si>
  <si>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</si>
  <si>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</si>
  <si>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</si>
  <si>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</si>
  <si>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</si>
  <si>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</si>
  <si>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</si>
  <si>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</si>
  <si>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</si>
  <si>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</si>
  <si>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</si>
  <si>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</si>
  <si>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</si>
  <si>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</si>
  <si>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</si>
  <si>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</si>
  <si>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</si>
  <si>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</si>
  <si>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</si>
  <si>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</si>
  <si>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</si>
  <si>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</si>
  <si>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</si>
  <si>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</si>
  <si>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</si>
  <si>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</si>
  <si>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</si>
  <si>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</si>
  <si>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</si>
  <si>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</si>
  <si>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</si>
  <si>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</si>
  <si>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</si>
  <si>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</si>
  <si>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</si>
  <si>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</si>
  <si>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</si>
  <si>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</si>
  <si>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</si>
  <si>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</si>
  <si>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</si>
  <si>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</si>
  <si>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</si>
  <si>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</si>
  <si>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</si>
  <si>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</si>
  <si>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</si>
  <si>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</si>
  <si>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</si>
  <si>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</si>
  <si>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</si>
  <si>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</si>
  <si>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</si>
  <si>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</si>
  <si>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</si>
  <si>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</si>
  <si>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</si>
  <si>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</si>
  <si>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</si>
  <si>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</si>
  <si>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</si>
  <si>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</si>
  <si>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</si>
  <si>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</si>
  <si>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</si>
  <si>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</si>
  <si>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</si>
  <si>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</si>
  <si>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</si>
  <si>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</si>
  <si>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</si>
  <si>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</si>
  <si>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</si>
  <si>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</si>
  <si>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</si>
  <si>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</si>
  <si>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</si>
  <si>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</si>
  <si>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</si>
  <si>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</si>
  <si>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</si>
  <si>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</si>
  <si>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</si>
  <si>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</si>
  <si>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</si>
  <si>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</si>
  <si>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</si>
  <si>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</si>
  <si>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</si>
  <si>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</si>
  <si>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</si>
  <si>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</si>
  <si>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</si>
  <si>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</si>
  <si>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</si>
  <si>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</si>
  <si>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</si>
  <si>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</si>
  <si>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</si>
  <si>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</si>
  <si>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</si>
  <si>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</si>
  <si>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</si>
  <si>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</si>
  <si>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</si>
  <si>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</si>
  <si>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</si>
  <si>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</si>
  <si>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</si>
  <si>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</si>
  <si>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</si>
  <si>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</si>
  <si>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</si>
  <si>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</si>
  <si>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</si>
  <si>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</si>
  <si>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</si>
  <si>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</si>
  <si>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</si>
  <si>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</si>
  <si>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</si>
  <si>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</si>
  <si>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</si>
  <si>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</si>
  <si>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</si>
  <si>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</si>
  <si>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</si>
  <si>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</si>
  <si>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</si>
  <si>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</si>
  <si>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</si>
  <si>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</si>
  <si>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</si>
  <si>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</si>
  <si>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</si>
  <si>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</si>
  <si>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</si>
  <si>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</si>
  <si>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</si>
  <si>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</si>
  <si>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</si>
  <si>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</si>
  <si>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</si>
  <si>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</si>
  <si>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</si>
  <si>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</si>
  <si>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</si>
  <si>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</si>
  <si>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</si>
  <si>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</si>
  <si>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</si>
  <si>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</si>
  <si>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</si>
  <si>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</si>
  <si>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</si>
  <si>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</si>
  <si>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</si>
  <si>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</si>
  <si>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</si>
  <si>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</si>
  <si>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</si>
  <si>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</si>
  <si>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</si>
  <si>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</si>
  <si>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</si>
  <si>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</si>
  <si>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</si>
  <si>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</si>
  <si>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</si>
  <si>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</si>
  <si>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</si>
  <si>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</si>
  <si>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</si>
  <si>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</si>
  <si>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</si>
  <si>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</si>
  <si>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</si>
  <si>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</si>
  <si>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</si>
  <si>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</si>
  <si>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</si>
  <si>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</si>
  <si>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</si>
  <si>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</si>
  <si>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</si>
  <si>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</si>
  <si>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</si>
  <si>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</si>
  <si>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</si>
  <si>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</si>
  <si>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</si>
  <si>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</si>
  <si>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</si>
  <si>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</si>
  <si>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</si>
  <si>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</si>
  <si>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</si>
  <si>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</si>
  <si>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</si>
  <si>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</si>
  <si>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</si>
  <si>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</si>
  <si>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</si>
  <si>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</si>
  <si>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</si>
  <si>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</si>
  <si>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</si>
  <si>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</si>
  <si>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</si>
  <si>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</si>
  <si>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</si>
  <si>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</si>
  <si>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</si>
  <si>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</si>
  <si>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</si>
  <si>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</si>
  <si>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</si>
  <si>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</si>
  <si>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</si>
  <si>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</si>
  <si>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</si>
  <si>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</si>
  <si>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</si>
  <si>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</si>
  <si>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</si>
  <si>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</si>
  <si>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</si>
  <si>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</si>
  <si>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</si>
  <si>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</si>
  <si>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</si>
  <si>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</si>
  <si>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</si>
  <si>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</si>
  <si>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</si>
  <si>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</si>
  <si>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</si>
  <si>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</si>
  <si>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</si>
  <si>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</si>
  <si>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</si>
  <si>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</si>
  <si>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</si>
  <si>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</si>
  <si>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</si>
  <si>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</si>
  <si>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</si>
  <si>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</si>
  <si>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</si>
  <si>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</si>
  <si>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</si>
  <si>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</si>
  <si>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</si>
  <si>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</si>
  <si>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</si>
  <si>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</si>
  <si>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</si>
  <si>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</si>
  <si>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</si>
  <si>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</si>
  <si>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</si>
  <si>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</si>
  <si>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</si>
  <si>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</si>
  <si>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</si>
  <si>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</si>
  <si>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</si>
  <si>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</si>
  <si>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</si>
  <si>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</si>
  <si>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</si>
  <si>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</si>
  <si>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</si>
  <si>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</si>
  <si>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</si>
  <si>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</si>
  <si>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</si>
  <si>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</si>
  <si>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</si>
  <si>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</si>
  <si>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</si>
  <si>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</si>
  <si>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</si>
  <si>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</si>
  <si>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</si>
  <si>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</si>
  <si>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</si>
  <si>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</si>
  <si>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</si>
  <si>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</si>
  <si>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</si>
  <si>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</si>
  <si>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</si>
  <si>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</si>
  <si>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</si>
  <si>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</si>
  <si>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</si>
  <si>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</si>
  <si>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</si>
  <si>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</si>
  <si>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</si>
  <si>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</si>
  <si>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</si>
  <si>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</si>
  <si>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</si>
  <si>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</si>
  <si>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</si>
  <si>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</si>
  <si>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</si>
  <si>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</si>
  <si>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</si>
  <si>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</si>
  <si>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</si>
  <si>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</si>
  <si>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</si>
  <si>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</si>
  <si>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</si>
  <si>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</si>
  <si>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</si>
  <si>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</si>
  <si>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</si>
  <si>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</si>
  <si>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</si>
  <si>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</si>
  <si>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</si>
  <si>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</si>
  <si>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</si>
  <si>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</si>
  <si>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</si>
  <si>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</si>
  <si>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</si>
  <si>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</si>
  <si>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</si>
  <si>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</si>
  <si>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</si>
  <si>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</si>
  <si>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</si>
  <si>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</si>
  <si>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</si>
  <si>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</si>
  <si>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</si>
  <si>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</si>
  <si>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</si>
  <si>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</si>
  <si>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</si>
  <si>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</si>
  <si>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</si>
  <si>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</si>
  <si>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</si>
  <si>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</si>
  <si>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</si>
  <si>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</si>
  <si>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</si>
  <si>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</si>
  <si>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</si>
  <si>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</si>
  <si>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</si>
  <si>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</si>
  <si>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</si>
  <si>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</si>
  <si>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</si>
  <si>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</si>
  <si>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</si>
  <si>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</si>
  <si>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</si>
  <si>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</si>
  <si>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</si>
  <si>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</si>
  <si>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</si>
  <si>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</si>
  <si>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</si>
  <si>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</si>
  <si>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</si>
  <si>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</si>
  <si>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</si>
  <si>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</si>
  <si>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</si>
  <si>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</si>
  <si>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</si>
  <si>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</si>
  <si>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</si>
  <si>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</si>
  <si>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</si>
  <si>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</si>
  <si>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</si>
  <si>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</si>
  <si>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</si>
  <si>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</si>
  <si>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</si>
  <si>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</si>
  <si>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</si>
  <si>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</si>
  <si>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</si>
  <si>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</si>
  <si>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</si>
  <si>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</si>
  <si>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</si>
  <si>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</si>
  <si>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</si>
  <si>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</si>
  <si>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</si>
  <si>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</si>
  <si>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</si>
  <si>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</si>
  <si>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</si>
  <si>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</si>
  <si>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</si>
  <si>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</si>
  <si>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</si>
  <si>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</si>
  <si>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</si>
  <si>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</si>
  <si>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</si>
  <si>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</si>
  <si>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</si>
  <si>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</si>
  <si>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</si>
  <si>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</si>
  <si>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</si>
  <si>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</si>
  <si>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</si>
  <si>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</si>
  <si>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</si>
  <si>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</si>
  <si>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</si>
  <si>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</si>
  <si>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</si>
  <si>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</si>
  <si>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</si>
  <si>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</si>
  <si>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</si>
  <si>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</si>
  <si>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</si>
  <si>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</si>
  <si>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</si>
  <si>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</si>
  <si>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</si>
  <si>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</si>
  <si>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</si>
  <si>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</si>
  <si>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</si>
  <si>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</si>
  <si>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</si>
  <si>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</si>
  <si>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</si>
  <si>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</si>
  <si>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</si>
  <si>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</si>
  <si>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</si>
  <si>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</si>
  <si>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</si>
  <si>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</si>
  <si>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</si>
  <si>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</si>
  <si>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</si>
  <si>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</si>
  <si>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</si>
  <si>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</si>
  <si>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</si>
  <si>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</si>
  <si>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</si>
  <si>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</si>
  <si>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</si>
  <si>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</si>
  <si>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</si>
  <si>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</si>
  <si>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</si>
  <si>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</si>
  <si>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</si>
  <si>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</si>
  <si>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</si>
  <si>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</si>
  <si>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</si>
  <si>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</si>
  <si>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</si>
  <si>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</si>
  <si>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</si>
  <si>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</si>
  <si>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</si>
  <si>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</si>
  <si>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</si>
  <si>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</si>
  <si>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</si>
  <si>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</si>
  <si>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</si>
  <si>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</si>
  <si>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</si>
  <si>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</si>
  <si>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</si>
  <si>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</si>
  <si>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</si>
  <si>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</si>
  <si>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</si>
  <si>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</si>
  <si>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</si>
  <si>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</si>
  <si>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</si>
  <si>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</si>
  <si>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</si>
  <si>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</si>
  <si>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</si>
  <si>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</si>
  <si>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</si>
  <si>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</si>
  <si>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</si>
  <si>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</si>
  <si>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</si>
  <si>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</si>
  <si>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</si>
  <si>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</si>
  <si>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</si>
  <si>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</si>
  <si>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</si>
  <si>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</si>
  <si>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</si>
  <si>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</si>
  <si>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</si>
  <si>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</si>
  <si>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</si>
  <si>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</si>
  <si>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</si>
  <si>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</si>
  <si>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</si>
  <si>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</si>
  <si>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</si>
  <si>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</si>
  <si>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</si>
  <si>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</si>
  <si>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</si>
  <si>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</si>
  <si>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</si>
  <si>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</si>
  <si>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</si>
  <si>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</si>
  <si>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</si>
  <si>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</si>
  <si>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</si>
  <si>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</si>
  <si>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</si>
  <si>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</si>
  <si>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</si>
  <si>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</si>
  <si>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</si>
  <si>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</si>
  <si>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</si>
  <si>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</si>
  <si>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</si>
  <si>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</si>
  <si>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</si>
  <si>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</si>
  <si>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</si>
  <si>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</si>
  <si>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</si>
  <si>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</si>
  <si>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</si>
  <si>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</si>
  <si>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</si>
  <si>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</si>
  <si>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</si>
  <si>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</si>
  <si>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</si>
  <si>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</si>
  <si>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</si>
  <si>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</si>
  <si>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</si>
  <si>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</si>
  <si>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</si>
  <si>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</si>
  <si>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</si>
  <si>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</si>
  <si>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</si>
  <si>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</si>
  <si>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</si>
  <si>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</si>
  <si>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</si>
  <si>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</si>
  <si>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</si>
  <si>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</si>
  <si>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</si>
  <si>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</si>
  <si>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</si>
  <si>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</si>
  <si>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</si>
  <si>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</si>
  <si>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</si>
  <si>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</si>
  <si>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</si>
  <si>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</si>
  <si>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</si>
  <si>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</si>
  <si>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</si>
  <si>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</si>
  <si>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</si>
  <si>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</si>
  <si>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</si>
  <si>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</si>
  <si>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</si>
  <si>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</si>
  <si>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</si>
  <si>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</si>
  <si>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</si>
  <si>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</si>
  <si>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</si>
  <si>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</si>
  <si>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</si>
  <si>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</si>
  <si>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</si>
  <si>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</si>
  <si>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</si>
  <si>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</si>
  <si>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</si>
  <si>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</si>
  <si>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</si>
  <si>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</si>
  <si>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</si>
  <si>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</si>
  <si>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</si>
  <si>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</si>
  <si>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</si>
  <si>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</si>
  <si>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</si>
  <si>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</si>
  <si>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</si>
  <si>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</si>
  <si>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</si>
  <si>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</si>
  <si>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</si>
  <si>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</si>
  <si>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</si>
  <si>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</si>
  <si>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</si>
  <si>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</si>
  <si>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</si>
  <si>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</si>
  <si>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</si>
  <si>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</si>
  <si>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</si>
  <si>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</si>
  <si>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</si>
  <si>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</si>
  <si>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</si>
  <si>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</si>
  <si>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</si>
  <si>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</si>
  <si>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</si>
  <si>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</si>
  <si>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</si>
  <si>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</si>
  <si>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</si>
  <si>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</si>
  <si>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</si>
  <si>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</si>
  <si>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</si>
  <si>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</si>
  <si>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</si>
  <si>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</si>
  <si>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</si>
  <si>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</si>
  <si>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</si>
  <si>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</si>
  <si>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</si>
  <si>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</si>
  <si>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</si>
  <si>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</si>
  <si>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</si>
  <si>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</si>
  <si>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</si>
  <si>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</si>
  <si>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</si>
  <si>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</si>
  <si>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</si>
  <si>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</si>
  <si>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</si>
  <si>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</si>
  <si>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</si>
  <si>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</si>
  <si>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</si>
  <si>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</si>
  <si>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</si>
  <si>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</si>
  <si>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</si>
  <si>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</si>
  <si>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</si>
  <si>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</si>
  <si>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</si>
  <si>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</si>
  <si>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</si>
  <si>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</si>
  <si>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</si>
  <si>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</si>
  <si>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</si>
  <si>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</si>
  <si>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</si>
  <si>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</si>
  <si>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</si>
  <si>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</si>
  <si>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</si>
  <si>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</si>
  <si>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</si>
  <si>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</si>
  <si>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</si>
  <si>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</si>
  <si>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</si>
  <si>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</si>
  <si>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</si>
  <si>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</si>
  <si>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</si>
  <si>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</si>
  <si>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</si>
  <si>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</si>
  <si>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</si>
  <si>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</si>
  <si>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</si>
  <si>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</si>
  <si>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</si>
  <si>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</si>
  <si>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</si>
  <si>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</si>
  <si>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</si>
  <si>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</si>
  <si>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</si>
  <si>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</si>
  <si>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</si>
  <si>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</si>
  <si>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</si>
  <si>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</si>
  <si>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</si>
  <si>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</si>
  <si>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</si>
  <si>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</si>
  <si>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</si>
  <si>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</si>
  <si>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</si>
  <si>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</si>
  <si>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</si>
  <si>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</si>
  <si>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</si>
  <si>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</si>
  <si>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</si>
  <si>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</si>
  <si>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</si>
  <si>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</si>
  <si>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</si>
  <si>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</si>
  <si>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</si>
  <si>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</si>
  <si>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</si>
  <si>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</si>
  <si>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</si>
  <si>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</si>
  <si>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</si>
  <si>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</si>
  <si>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</si>
  <si>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</si>
  <si>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</si>
  <si>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</si>
  <si>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</si>
  <si>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</si>
  <si>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</si>
  <si>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</si>
  <si>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</si>
  <si>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</si>
  <si>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</si>
  <si>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</si>
  <si>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</si>
  <si>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</si>
  <si>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</si>
  <si>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</si>
  <si>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</si>
  <si>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</si>
  <si>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</si>
  <si>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</si>
  <si>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</si>
  <si>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</si>
  <si>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</si>
  <si>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</si>
  <si>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</si>
  <si>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</si>
  <si>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</si>
  <si>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</si>
  <si>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</si>
  <si>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</si>
  <si>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</si>
  <si>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</si>
  <si>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</si>
  <si>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</si>
  <si>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</si>
  <si>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</si>
  <si>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</si>
  <si>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</si>
  <si>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</si>
  <si>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</si>
  <si>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</si>
  <si>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</si>
  <si>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</si>
  <si>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</si>
  <si>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</si>
  <si>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</si>
  <si>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</si>
  <si>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</si>
  <si>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</si>
  <si>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</si>
  <si>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</si>
  <si>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</si>
  <si>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</si>
  <si>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</si>
  <si>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</si>
  <si>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</si>
  <si>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</si>
  <si>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</si>
  <si>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</si>
  <si>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</si>
  <si>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</si>
  <si>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</si>
  <si>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</si>
  <si>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</si>
  <si>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</si>
  <si>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</si>
  <si>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</si>
  <si>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</si>
  <si>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</si>
  <si>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</si>
  <si>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</si>
  <si>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</si>
  <si>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</si>
  <si>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</si>
  <si>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</si>
  <si>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</si>
  <si>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</si>
  <si>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</si>
  <si>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</si>
  <si>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</si>
  <si>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</si>
  <si>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</si>
  <si>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</si>
  <si>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</si>
  <si>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</si>
  <si>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</si>
  <si>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</si>
  <si>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</si>
  <si>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</si>
  <si>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</si>
  <si>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</si>
  <si>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</si>
  <si>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</si>
  <si>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</si>
  <si>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</si>
  <si>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</si>
  <si>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</si>
  <si>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</si>
  <si>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</si>
  <si>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</si>
  <si>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</si>
  <si>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</si>
  <si>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</si>
  <si>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</si>
  <si>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</si>
  <si>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</si>
  <si>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</si>
  <si>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</si>
  <si>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</si>
  <si>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</si>
  <si>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</si>
  <si>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</si>
  <si>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</si>
  <si>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</si>
  <si>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</si>
  <si>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</si>
  <si>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</si>
  <si>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</si>
  <si>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</si>
  <si>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</si>
  <si>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</si>
  <si>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</si>
  <si>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</si>
  <si>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</si>
  <si>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</si>
  <si>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</si>
  <si>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</si>
  <si>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</si>
  <si>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</si>
  <si>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</si>
  <si>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</si>
  <si>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</si>
  <si>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</si>
  <si>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</si>
  <si>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</si>
  <si>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</si>
  <si>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</si>
  <si>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</si>
  <si>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</si>
  <si>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</si>
  <si>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</si>
  <si>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</si>
  <si>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</si>
  <si>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</si>
  <si>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</si>
  <si>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</si>
  <si>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</si>
  <si>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</si>
  <si>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</si>
  <si>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</si>
  <si>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</si>
  <si>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</si>
  <si>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</si>
  <si>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</si>
  <si>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</si>
  <si>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</si>
  <si>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</si>
  <si>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</si>
  <si>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</si>
  <si>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</si>
  <si>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</si>
  <si>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</si>
  <si>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</si>
  <si>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</si>
  <si>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</si>
  <si>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</si>
  <si>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</si>
  <si>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</si>
  <si>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</si>
  <si>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</si>
  <si>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</si>
  <si>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</si>
  <si>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</si>
  <si>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</si>
  <si>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</si>
  <si>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</si>
  <si>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</si>
  <si>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</si>
  <si>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</si>
  <si>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</si>
  <si>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</si>
  <si>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</si>
  <si>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</si>
  <si>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</si>
  <si>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</si>
  <si>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</si>
  <si>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</si>
  <si>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</si>
  <si>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</si>
  <si>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</si>
  <si>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</si>
  <si>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</si>
  <si>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</si>
  <si>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</si>
  <si>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</si>
  <si>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</si>
  <si>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</si>
  <si>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</si>
  <si>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</si>
  <si>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</si>
  <si>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</si>
  <si>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</si>
  <si>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</si>
  <si>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</si>
  <si>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</si>
  <si>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</si>
  <si>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</si>
  <si>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</si>
  <si>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</si>
  <si>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</si>
  <si>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</si>
  <si>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</si>
  <si>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</si>
  <si>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</si>
  <si>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</si>
  <si>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</si>
  <si>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</si>
  <si>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</si>
  <si>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</si>
  <si>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</si>
  <si>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</si>
  <si>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</si>
  <si>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</si>
  <si>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</si>
  <si>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</si>
  <si>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</si>
  <si>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</si>
  <si>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</si>
  <si>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</si>
  <si>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</si>
  <si>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</si>
  <si>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</si>
  <si>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</si>
  <si>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</si>
  <si>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</si>
  <si>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</si>
  <si>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</si>
  <si>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</si>
  <si>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</si>
  <si>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</si>
  <si>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</si>
  <si>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</si>
  <si>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</si>
  <si>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</si>
  <si>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</si>
  <si>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</si>
  <si>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</si>
  <si>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</si>
  <si>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</si>
  <si>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</si>
  <si>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</si>
  <si>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</si>
  <si>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</si>
  <si>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</si>
  <si>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</si>
  <si>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</si>
  <si>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</si>
  <si>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</si>
  <si>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</si>
  <si>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</si>
  <si>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</si>
  <si>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</si>
  <si>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</si>
  <si>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</si>
  <si>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</si>
  <si>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</si>
  <si>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</si>
  <si>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</si>
  <si>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</si>
  <si>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</si>
  <si>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</si>
  <si>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</si>
  <si>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</si>
  <si>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</si>
  <si>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</si>
  <si>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</si>
  <si>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</si>
  <si>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</si>
  <si>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</si>
  <si>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</si>
  <si>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</si>
  <si>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</si>
  <si>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</si>
  <si>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</si>
  <si>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</si>
  <si>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</si>
  <si>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</si>
  <si>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</si>
  <si>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</si>
  <si>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</si>
  <si>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</si>
  <si>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</si>
  <si>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</si>
  <si>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</si>
  <si>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</si>
  <si>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</si>
  <si>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</si>
  <si>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</si>
  <si>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</si>
  <si>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</si>
  <si>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</si>
  <si>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</si>
  <si>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</si>
  <si>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</si>
  <si>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</si>
  <si>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</si>
  <si>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</si>
  <si>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</si>
  <si>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</si>
  <si>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</si>
  <si>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</si>
  <si>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</si>
  <si>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</si>
  <si>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</si>
  <si>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</si>
  <si>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</si>
  <si>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</si>
  <si>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</si>
  <si>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</si>
  <si>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</si>
  <si>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</si>
  <si>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</si>
  <si>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</si>
  <si>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</si>
  <si>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</si>
  <si>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</si>
  <si>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</si>
  <si>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</si>
  <si>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</si>
  <si>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</si>
  <si>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</si>
  <si>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</si>
  <si>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</si>
  <si>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</si>
  <si>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</si>
  <si>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</si>
  <si>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</si>
  <si>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</si>
  <si>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</si>
  <si>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</si>
  <si>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</si>
  <si>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</si>
  <si>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</si>
  <si>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</si>
  <si>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</si>
  <si>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</si>
  <si>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</si>
  <si>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</si>
  <si>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</si>
  <si>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</si>
  <si>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</si>
  <si>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</si>
  <si>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</si>
  <si>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</si>
  <si>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</si>
  <si>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</si>
  <si>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</si>
  <si>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</si>
  <si>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</si>
  <si>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</si>
  <si>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</si>
  <si>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</si>
  <si>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</si>
  <si>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</si>
  <si>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</si>
  <si>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</si>
  <si>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</si>
  <si>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</si>
  <si>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</si>
  <si>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</si>
  <si>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</si>
  <si>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</si>
  <si>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</si>
  <si>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</si>
  <si>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</si>
  <si>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</si>
  <si>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</si>
  <si>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</si>
  <si>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</si>
  <si>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</si>
  <si>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</si>
  <si>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</si>
  <si>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</si>
  <si>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</si>
  <si>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</si>
  <si>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</si>
  <si>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</si>
  <si>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</si>
  <si>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</si>
  <si>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</si>
  <si>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</si>
  <si>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</si>
  <si>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</si>
  <si>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</si>
  <si>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</si>
  <si>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</si>
  <si>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</si>
  <si>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</si>
  <si>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</si>
  <si>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</si>
  <si>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</si>
  <si>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</si>
  <si>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</si>
  <si>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</si>
  <si>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</si>
  <si>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</si>
  <si>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</si>
  <si>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</si>
  <si>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</si>
  <si>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</si>
  <si>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</si>
  <si>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</si>
  <si>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</si>
  <si>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</si>
  <si>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</si>
  <si>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</si>
  <si>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</si>
  <si>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</si>
  <si>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</si>
  <si>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</si>
  <si>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</si>
  <si>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</si>
  <si>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</si>
  <si>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</si>
  <si>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</si>
  <si>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</si>
  <si>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</si>
  <si>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</si>
  <si>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</si>
  <si>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</si>
  <si>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</si>
  <si>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</si>
  <si>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</si>
  <si>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</si>
  <si>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</si>
  <si>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</si>
  <si>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</si>
  <si>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</si>
  <si>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</si>
  <si>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</si>
  <si>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</si>
  <si>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</si>
  <si>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</si>
  <si>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</si>
  <si>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</si>
  <si>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</si>
  <si>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</si>
  <si>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</si>
  <si>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</si>
  <si>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</si>
  <si>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</si>
  <si>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</si>
  <si>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</si>
  <si>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</si>
  <si>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</si>
  <si>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</si>
  <si>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</si>
  <si>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</si>
  <si>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</si>
  <si>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</si>
  <si>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</si>
  <si>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</si>
  <si>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</si>
  <si>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</si>
  <si>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</si>
  <si>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</si>
  <si>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</si>
  <si>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</si>
  <si>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</si>
  <si>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</si>
  <si>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</si>
  <si>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</si>
  <si>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</si>
  <si>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</si>
  <si>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</si>
  <si>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</si>
  <si>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</si>
  <si>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</si>
  <si>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</si>
  <si>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</si>
  <si>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</si>
  <si>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</si>
  <si>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</si>
  <si>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</si>
  <si>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</si>
  <si>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</si>
  <si>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</si>
  <si>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</si>
  <si>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</si>
  <si>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</si>
  <si>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</si>
  <si>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</si>
  <si>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</si>
  <si>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</si>
  <si>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</si>
  <si>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</si>
  <si>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</si>
  <si>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</si>
  <si>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</si>
  <si>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</si>
  <si>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</si>
  <si>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</si>
  <si>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</si>
  <si>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</si>
  <si>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</si>
  <si>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</si>
  <si>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</si>
  <si>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</si>
  <si>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</si>
  <si>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</si>
  <si>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</si>
  <si>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</si>
  <si>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</si>
  <si>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</si>
  <si>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</si>
  <si>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</si>
  <si>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</si>
  <si>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</si>
  <si>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</si>
  <si>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</si>
  <si>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</si>
  <si>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</si>
  <si>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</si>
  <si>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</si>
  <si>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</si>
  <si>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</si>
  <si>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</si>
  <si>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</si>
  <si>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</si>
  <si>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</si>
  <si>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</si>
  <si>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</si>
  <si>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</si>
  <si>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</si>
  <si>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</si>
  <si>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</si>
  <si>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</si>
  <si>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</si>
  <si>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</si>
  <si>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</si>
  <si>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</si>
  <si>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</si>
  <si>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</si>
  <si>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</si>
  <si>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</si>
  <si>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</si>
  <si>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</si>
  <si>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</si>
  <si>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</si>
  <si>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</si>
  <si>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</si>
  <si>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</si>
  <si>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</si>
  <si>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</si>
  <si>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</si>
  <si>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</si>
  <si>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</si>
  <si>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</si>
  <si>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</si>
  <si>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</si>
  <si>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</si>
  <si>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</si>
  <si>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</si>
  <si>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</si>
  <si>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</si>
  <si>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</si>
  <si>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</si>
  <si>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</si>
  <si>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</si>
  <si>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</si>
  <si>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</si>
  <si>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</si>
  <si>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</si>
  <si>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</si>
  <si>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</si>
  <si>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</si>
  <si>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</si>
  <si>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</si>
  <si>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</si>
  <si>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</si>
  <si>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</si>
  <si>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</si>
  <si>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</si>
  <si>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</si>
  <si>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</si>
  <si>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</si>
  <si>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</si>
  <si>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</si>
  <si>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</si>
  <si>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</si>
  <si>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</si>
  <si>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</si>
  <si>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</si>
  <si>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</si>
  <si>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</si>
  <si>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</si>
  <si>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</si>
  <si>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</si>
  <si>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</si>
  <si>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</si>
  <si>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</si>
  <si>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</si>
  <si>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</si>
  <si>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</si>
  <si>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</si>
  <si>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</si>
  <si>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</si>
  <si>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</si>
  <si>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</si>
  <si>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</si>
  <si>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</si>
  <si>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</si>
  <si>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</si>
  <si>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</si>
  <si>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</si>
  <si>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</si>
  <si>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</si>
  <si>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</si>
  <si>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</si>
  <si>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</si>
  <si>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</si>
  <si>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</si>
  <si>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</si>
  <si>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</si>
  <si>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</si>
  <si>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</si>
  <si>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</si>
  <si>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</si>
  <si>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</si>
  <si>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</si>
  <si>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</si>
  <si>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</si>
  <si>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</si>
  <si>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</si>
  <si>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</si>
  <si>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</si>
  <si>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</si>
  <si>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</si>
  <si>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</si>
  <si>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</si>
  <si>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</si>
  <si>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</si>
  <si>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</si>
  <si>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</si>
  <si>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</si>
  <si>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</si>
  <si>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</si>
  <si>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</si>
  <si>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</si>
  <si>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</si>
  <si>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</si>
  <si>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</si>
  <si>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</si>
  <si>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</si>
  <si>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</si>
  <si>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</si>
  <si>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</si>
  <si>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</si>
  <si>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</si>
  <si>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</si>
  <si>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</si>
  <si>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</si>
  <si>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</si>
  <si>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</si>
  <si>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</si>
  <si>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</si>
  <si>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</si>
  <si>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</si>
  <si>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</si>
  <si>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</si>
  <si>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</si>
  <si>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</si>
  <si>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</si>
  <si>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</si>
  <si>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</si>
  <si>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</si>
  <si>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</si>
  <si>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</si>
  <si>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</si>
  <si>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</si>
  <si>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</si>
  <si>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</si>
  <si>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</si>
  <si>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</si>
  <si>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</si>
  <si>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</si>
  <si>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</si>
  <si>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</si>
  <si>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</si>
  <si>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</si>
  <si>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</si>
  <si>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</si>
  <si>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</si>
  <si>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</si>
  <si>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</si>
  <si>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</si>
  <si>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</si>
  <si>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</si>
  <si>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</si>
  <si>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</si>
  <si>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</si>
  <si>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</si>
  <si>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</si>
  <si>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</si>
  <si>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</si>
  <si>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</si>
  <si>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</si>
  <si>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</si>
  <si>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</si>
  <si>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</si>
  <si>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</si>
  <si>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</si>
  <si>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</si>
  <si>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</si>
  <si>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</si>
  <si>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</si>
  <si>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</si>
  <si>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</si>
  <si>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</si>
  <si>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</si>
  <si>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</si>
  <si>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</si>
  <si>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</si>
  <si>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</si>
  <si>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</si>
  <si>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</si>
  <si>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</si>
  <si>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</si>
  <si>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</si>
  <si>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</si>
  <si>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</si>
  <si>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</si>
  <si>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</si>
  <si>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</si>
  <si>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</si>
  <si>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</si>
  <si>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</si>
  <si>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</si>
  <si>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</si>
  <si>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</si>
  <si>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</si>
  <si>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</si>
  <si>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</si>
  <si>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</si>
  <si>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</si>
  <si>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</si>
  <si>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</si>
  <si>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</si>
  <si>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</si>
  <si>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</si>
  <si>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</si>
  <si>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</si>
  <si>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</si>
  <si>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</si>
  <si>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</si>
  <si>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</si>
  <si>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</si>
  <si>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</si>
  <si>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</si>
  <si>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</si>
  <si>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</si>
  <si>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</si>
  <si>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</si>
  <si>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</si>
  <si>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</si>
  <si>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</si>
  <si>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</si>
  <si>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</si>
  <si>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</si>
  <si>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</si>
  <si>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</si>
  <si>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</si>
  <si>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</si>
  <si>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</si>
  <si>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</si>
  <si>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</si>
  <si>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</si>
  <si>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</si>
  <si>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</si>
  <si>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</si>
  <si>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</si>
  <si>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</si>
  <si>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</si>
  <si>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</si>
  <si>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</si>
  <si>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</si>
  <si>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</si>
  <si>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</si>
  <si>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</si>
  <si>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</si>
  <si>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</si>
  <si>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</si>
  <si>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</si>
  <si>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</si>
  <si>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</si>
  <si>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</si>
  <si>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</si>
  <si>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</si>
  <si>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</si>
  <si>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</si>
  <si>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</si>
  <si>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</si>
  <si>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</si>
  <si>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</si>
  <si>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</si>
  <si>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</si>
  <si>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</si>
  <si>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</si>
  <si>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</si>
  <si>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</si>
  <si>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</si>
  <si>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</si>
  <si>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</si>
  <si>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</si>
  <si>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</si>
  <si>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</si>
  <si>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</si>
  <si>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</si>
  <si>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</si>
  <si>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</si>
  <si>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</si>
  <si>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</si>
  <si>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</si>
  <si>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</si>
  <si>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</si>
  <si>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</si>
  <si>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</si>
  <si>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</si>
  <si>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</si>
  <si>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</si>
  <si>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</si>
  <si>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</si>
  <si>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</si>
  <si>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</si>
  <si>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</si>
  <si>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</si>
  <si>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</si>
  <si>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</si>
  <si>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</si>
  <si>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</si>
  <si>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</si>
  <si>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</si>
  <si>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</si>
  <si>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</si>
  <si>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</si>
  <si>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</si>
  <si>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</si>
  <si>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</si>
  <si>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</si>
  <si>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</si>
  <si>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</si>
  <si>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</si>
  <si>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</si>
  <si>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</si>
  <si>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</si>
  <si>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</si>
  <si>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</si>
  <si>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</si>
  <si>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</si>
  <si>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</si>
  <si>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</si>
  <si>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</si>
  <si>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</si>
  <si>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</si>
  <si>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</si>
  <si>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</si>
  <si>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</si>
  <si>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</si>
  <si>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</si>
  <si>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</si>
  <si>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</si>
  <si>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</si>
  <si>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</si>
  <si>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</si>
  <si>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</si>
  <si>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</si>
  <si>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</si>
  <si>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</si>
  <si>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</si>
  <si>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</si>
  <si>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</si>
  <si>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</si>
  <si>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</si>
  <si>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</si>
  <si>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</si>
  <si>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</si>
  <si>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</si>
  <si>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</si>
  <si>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</si>
  <si>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</si>
  <si>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</si>
  <si>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</si>
  <si>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</si>
  <si>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</si>
  <si>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</si>
  <si>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</si>
  <si>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</si>
  <si>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</si>
  <si>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</si>
  <si>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</si>
  <si>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</si>
  <si>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</si>
  <si>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</si>
  <si>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</si>
  <si>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</si>
  <si>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</si>
  <si>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</si>
  <si>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</si>
  <si>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</si>
  <si>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</si>
  <si>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</si>
  <si>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</si>
  <si>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</si>
  <si>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</si>
  <si>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</si>
  <si>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</si>
  <si>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</si>
  <si>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</si>
  <si>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</si>
  <si>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</si>
  <si>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</si>
  <si>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</si>
  <si>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</si>
  <si>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</si>
  <si>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</si>
  <si>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</si>
  <si>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</si>
  <si>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</si>
  <si>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</si>
  <si>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</si>
  <si>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</si>
  <si>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</si>
  <si>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</si>
  <si>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</si>
  <si>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</si>
  <si>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</si>
  <si>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</si>
  <si>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</si>
  <si>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</si>
  <si>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</si>
  <si>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</si>
  <si>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</si>
  <si>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</si>
  <si>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</si>
  <si>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</si>
  <si>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</si>
  <si>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</si>
  <si>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</si>
  <si>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</si>
  <si>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</si>
  <si>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</si>
  <si>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</si>
  <si>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</si>
  <si>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</si>
  <si>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</si>
  <si>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</si>
  <si>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</si>
  <si>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</si>
  <si>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</si>
  <si>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</si>
  <si>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</si>
  <si>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</si>
  <si>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</si>
  <si>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</si>
  <si>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</si>
  <si>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</si>
  <si>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</si>
  <si>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</si>
  <si>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</si>
  <si>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</si>
  <si>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</si>
  <si>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</si>
  <si>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</si>
  <si>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</si>
  <si>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</si>
  <si>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</si>
  <si>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</si>
  <si>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</si>
  <si>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</si>
  <si>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</si>
  <si>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</si>
  <si>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</si>
  <si>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</si>
  <si>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</si>
  <si>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</si>
  <si>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</si>
  <si>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</si>
  <si>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</si>
  <si>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</si>
  <si>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</si>
  <si>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</si>
  <si>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</si>
  <si>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</si>
  <si>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</si>
  <si>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</si>
  <si>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</si>
  <si>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</si>
  <si>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</si>
  <si>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</si>
  <si>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</si>
  <si>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</si>
  <si>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</si>
  <si>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</si>
  <si>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</si>
  <si>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</si>
  <si>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</si>
  <si>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</si>
  <si>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</si>
  <si>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</si>
  <si>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</si>
  <si>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</si>
  <si>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</si>
  <si>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</si>
  <si>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</si>
  <si>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</si>
  <si>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</si>
  <si>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</si>
  <si>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</si>
  <si>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</si>
  <si>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</si>
  <si>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</si>
  <si>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</si>
  <si>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</si>
  <si>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</si>
  <si>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</si>
  <si>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</si>
  <si>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</si>
  <si>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</si>
  <si>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</si>
  <si>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</si>
  <si>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</si>
  <si>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</si>
  <si>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</si>
  <si>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</si>
  <si>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</si>
  <si>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</si>
  <si>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</si>
  <si>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</si>
  <si>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</si>
  <si>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</si>
  <si>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</si>
  <si>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</si>
  <si>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</si>
  <si>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</si>
  <si>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</si>
  <si>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</si>
  <si>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</si>
  <si>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</si>
  <si>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</si>
  <si>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</si>
  <si>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</si>
  <si>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</si>
  <si>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</si>
  <si>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</si>
  <si>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</si>
  <si>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</si>
  <si>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</si>
  <si>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</si>
  <si>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</si>
  <si>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</si>
  <si>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</si>
  <si>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</si>
  <si>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</si>
  <si>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</si>
  <si>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</si>
  <si>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</si>
  <si>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</si>
  <si>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</si>
  <si>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</si>
  <si>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</si>
  <si>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</si>
  <si>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</si>
  <si>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</si>
  <si>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</si>
  <si>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</si>
  <si>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</si>
  <si>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</si>
  <si>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</si>
  <si>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</si>
  <si>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</si>
  <si>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</si>
  <si>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</si>
  <si>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</si>
  <si>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</si>
  <si>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</si>
  <si>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</si>
  <si>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</si>
  <si>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</si>
  <si>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</si>
  <si>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</si>
  <si>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</si>
  <si>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</si>
  <si>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</si>
  <si>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</si>
  <si>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</si>
  <si>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</si>
  <si>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</si>
  <si>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</si>
  <si>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</si>
  <si>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</si>
  <si>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</si>
  <si>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</si>
  <si>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</si>
  <si>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</si>
  <si>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</si>
  <si>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</si>
  <si>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</si>
  <si>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</si>
  <si>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</si>
  <si>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</si>
  <si>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</si>
  <si>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</si>
  <si>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</si>
  <si>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</si>
  <si>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</si>
  <si>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</si>
  <si>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</si>
  <si>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</si>
  <si>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</si>
  <si>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</si>
  <si>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</si>
  <si>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</si>
  <si>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</si>
  <si>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</si>
  <si>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</si>
  <si>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</si>
  <si>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</si>
  <si>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</si>
  <si>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</si>
  <si>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</si>
  <si>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</si>
  <si>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</si>
  <si>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</si>
  <si>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</si>
  <si>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</si>
  <si>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</si>
  <si>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</si>
  <si>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</si>
  <si>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</si>
  <si>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</si>
  <si>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</si>
  <si>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</si>
  <si>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</si>
  <si>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</si>
  <si>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</si>
  <si>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</si>
  <si>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</si>
  <si>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</si>
  <si>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</si>
  <si>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</si>
  <si>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</si>
  <si>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</si>
  <si>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</si>
  <si>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</si>
  <si>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</si>
  <si>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</si>
  <si>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</si>
  <si>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</si>
  <si>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</si>
  <si>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</si>
  <si>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</si>
  <si>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</si>
  <si>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</si>
  <si>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</si>
  <si>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</si>
  <si>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</si>
  <si>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</si>
  <si>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</si>
  <si>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</si>
  <si>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</si>
  <si>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</si>
  <si>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</si>
  <si>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</si>
  <si>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</si>
  <si>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</si>
  <si>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</si>
  <si>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</si>
  <si>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</si>
  <si>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</si>
  <si>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</si>
  <si>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</si>
  <si>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</si>
  <si>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</si>
  <si>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</si>
  <si>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</si>
  <si>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</si>
  <si>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</si>
  <si>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</si>
  <si>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</si>
  <si>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</si>
  <si>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</si>
  <si>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</si>
  <si>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</si>
  <si>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</si>
  <si>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</si>
  <si>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</si>
  <si>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</si>
  <si>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</si>
  <si>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</si>
  <si>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</si>
  <si>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</si>
  <si>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</si>
  <si>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</si>
  <si>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</si>
  <si>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</si>
  <si>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</si>
  <si>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</si>
  <si>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</si>
  <si>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</si>
  <si>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</si>
  <si>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</si>
  <si>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</si>
  <si>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</si>
  <si>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</si>
  <si>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</si>
  <si>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</si>
  <si>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</si>
  <si>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</si>
  <si>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</si>
  <si>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</si>
  <si>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</si>
  <si>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</si>
  <si>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</si>
  <si>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</si>
  <si>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</si>
  <si>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</si>
  <si>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</si>
  <si>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</si>
  <si>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</si>
  <si>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</si>
  <si>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</si>
  <si>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</si>
  <si>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</si>
  <si>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</si>
  <si>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</si>
  <si>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</si>
  <si>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</si>
  <si>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</si>
  <si>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</si>
  <si>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</si>
  <si>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</si>
  <si>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</si>
  <si>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</si>
  <si>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</si>
  <si>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</si>
  <si>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</si>
  <si>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</si>
  <si>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</si>
  <si>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</si>
  <si>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</si>
  <si>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</si>
  <si>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</si>
  <si>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</si>
  <si>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</si>
  <si>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</si>
  <si>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</si>
  <si>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</si>
  <si>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</si>
  <si>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</si>
  <si>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</si>
  <si>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</si>
  <si>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</si>
  <si>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</si>
  <si>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</si>
  <si>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</si>
  <si>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</si>
  <si>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</si>
  <si>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</si>
  <si>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</si>
  <si>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</si>
  <si>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</si>
  <si>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</si>
  <si>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</si>
  <si>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</si>
  <si>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</si>
  <si>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</si>
  <si>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</si>
  <si>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</si>
  <si>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</si>
  <si>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</si>
  <si>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</si>
  <si>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</si>
  <si>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</si>
  <si>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</si>
  <si>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</si>
  <si>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</si>
  <si>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</si>
  <si>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</si>
  <si>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</si>
  <si>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</si>
  <si>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</si>
  <si>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</si>
  <si>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</si>
  <si>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</si>
  <si>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</si>
  <si>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</si>
  <si>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</si>
  <si>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</si>
  <si>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</si>
  <si>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</si>
  <si>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</si>
  <si>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</si>
  <si>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</si>
  <si>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</si>
  <si>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</si>
  <si>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</si>
  <si>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</si>
  <si>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</si>
  <si>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</si>
  <si>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</si>
  <si>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</si>
  <si>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</si>
  <si>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</si>
  <si>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</si>
  <si>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</si>
  <si>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</si>
  <si>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</si>
  <si>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</si>
  <si>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</si>
  <si>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</si>
  <si>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</si>
  <si>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</si>
  <si>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</si>
  <si>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</si>
  <si>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</si>
  <si>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</si>
  <si>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</si>
  <si>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</si>
  <si>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</si>
  <si>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</si>
  <si>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</si>
  <si>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</si>
  <si>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</si>
  <si>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</si>
  <si>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</si>
  <si>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</si>
  <si>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</si>
  <si>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</si>
  <si>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</si>
  <si>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</si>
  <si>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</si>
  <si>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</si>
  <si>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</si>
  <si>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</si>
  <si>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</si>
  <si>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</si>
  <si>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</si>
  <si>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</si>
  <si>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</si>
  <si>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</si>
  <si>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</si>
  <si>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</si>
  <si>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</si>
  <si>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</si>
  <si>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</si>
  <si>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</si>
  <si>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</si>
  <si>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</si>
  <si>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</si>
  <si>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was access night issue as located at USF area/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</si>
  <si>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</si>
  <si>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</si>
  <si>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</si>
  <si>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</si>
  <si>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</si>
  <si>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</si>
  <si>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</si>
  <si>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</si>
  <si>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</si>
  <si>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EM Team at site checking</t>
  </si>
  <si>
    <t>PCM-20251112-00000526</t>
  </si>
  <si>
    <t>ETA 30  min</t>
  </si>
  <si>
    <t>PCM-20251112-00000559</t>
  </si>
  <si>
    <t>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</si>
</sst>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310.34302222222323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9" ca="1" si="0">IFERROR(NOW()-F3,"")</f>
        <v>45973.291448148149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45973.291448148149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45973.291448148149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45973.291448148149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45973.291448148149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45973.291448148149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45973.291448148149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45973.291448148149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45973.291448148149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45973.291448148149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45973.291448148149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45973.291448148149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45973.291448148149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45973.291448148149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45973.291448148149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45973.291448148149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45973.291448148149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45973.291448148149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45973.291448148149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45973.291448148149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45973.291448148149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45973.291448148149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45973.291448148149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45973.291448148149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45973.291448148149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45973.291448148149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45973.291448148149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45973.291448148149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45973.291448148149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45973.291448148149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45973.291448148149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45973.291448148149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45973.291448148149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45973.291448148149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45973.291448148149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45973.291448148149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45973.291448148149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45973.291448148149</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45973.291448148149</v>
      </c>
      <c r="H41" s="120"/>
      <c r="I41" s="118" t="str">
        <f>IFERROR(VLOOKUP(D41,DB!A:F,6,0),"")</f>
        <v/>
      </c>
      <c r="J41" s="118" t="str">
        <f>IFERROR(VLOOKUP(D41,DB!A:G,7,0),"")</f>
        <v/>
      </c>
      <c r="K41" s="122"/>
      <c r="L41" s="123" t="str">
        <f>IFERROR(VLOOKUP(D41,DB!A:I,9,0),"")</f>
        <v/>
      </c>
    </row>
    <row r="42" spans="1:12" ht="15" customHeight="1">
      <c r="A42" s="158"/>
      <c r="B42" s="159" t="str">
        <f>IFERROR(VLOOKUP(D42,DB!A:K,11,0),"")</f>
        <v/>
      </c>
      <c r="C42" s="159"/>
      <c r="D42" s="159"/>
      <c r="E42" s="160"/>
      <c r="F42" s="155"/>
      <c r="G42" s="161">
        <f ca="1">IFERROR(NOW()-F42,"")</f>
        <v>45973.291448148149</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45973.291448148149</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45973.291448148149</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45973.291448148149</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45973.291448148149</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45973.291448148149</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45973.291448148149</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45973.291448148149</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45973.291448148149</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45973.291448148149</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45973.291448148149</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45973.291448148149</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45973.291448148149</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45973.291448148149</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45973.291448148149</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45973.291448148149</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45973.291448148149</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45973.291448148149</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45973.291448148149</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45973.291448148149</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45973.291448148149</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45973.291448148149</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45973.291448148149</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45973.291448148149</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45973.291448148149</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45973.291448148149</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45973.291448148149</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45973.291448148149</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45973.291448148149</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45973.291448148149</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45973.291448148149</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45973.291448148149</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45973.291448148149</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45973.291448148149</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45973.291448148149</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45973.291448148149</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45973.291448148149</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45973.291448148149</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45973.291448148149</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45973.291448148149</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45973.291448148149</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45973.291448148149</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45973.291448148149</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45973.291448148149</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45973.291448148149</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45973.291448148149</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45973.291448032411</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45973.291448032411</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45973.291448032411</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45973.291448032411</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45973.291448148149</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45973.291448148149</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45973.291448148149</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45973.291448148149</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45973.291448148149</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45973.291448148149</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45973.291448148149</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45973.291448148149</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45973.291448148149</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45973.291448148149</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45973.291448148149</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45973.291448148149</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45973.291448148149</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45973.291448148149</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45973.291448148149</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45973.291448148149</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45973.291448148149</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45973.291448148149</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45973.291448148149</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45973.291448148149</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45973.291448148149</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45973.291448148149</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45973.291448148149</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45973.291448148149</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45973.291448148149</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45973.291448148149</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45973.291448148149</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45973.291448148149</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45973.291448148149</v>
      </c>
      <c r="H120" s="155"/>
      <c r="I120" s="159" t="str">
        <f>IFERROR(VLOOKUP(D120,DB!A:F,6,0),"")</f>
        <v/>
      </c>
      <c r="J120" s="159" t="str">
        <f>IFERROR(VLOOKUP(D120,DB!A:G,7,0),"")</f>
        <v/>
      </c>
      <c r="K120" s="162"/>
      <c r="L120" s="163" t="str">
        <f>IFERROR(VLOOKUP(D120,DB!A:I,9,0),"")</f>
        <v/>
      </c>
    </row>
    <row r="121" spans="1:12" ht="15" customHeight="1">
      <c r="A121" s="158"/>
      <c r="B121" s="159" t="str">
        <f>IFERROR(VLOOKUP(D121,DB!A:K,11,0),"")</f>
        <v/>
      </c>
      <c r="C121" s="159"/>
      <c r="D121" s="159"/>
      <c r="E121" s="160"/>
      <c r="F121" s="155"/>
      <c r="G121" s="161">
        <f ca="1">IFERROR(NOW()-F121,"")</f>
        <v>45973.291448148149</v>
      </c>
      <c r="H121" s="155"/>
      <c r="I121" s="159" t="str">
        <f>IFERROR(VLOOKUP(D121,DB!A:F,6,0),"")</f>
        <v/>
      </c>
      <c r="J121" s="159" t="str">
        <f>IFERROR(VLOOKUP(D121,DB!A:G,7,0),"")</f>
        <v/>
      </c>
      <c r="K121" s="162"/>
      <c r="L121" s="163" t="str">
        <f>IFERROR(VLOOKUP(D121,DB!A:I,9,0),"")</f>
        <v/>
      </c>
    </row>
  </sheetData>
  <customSheetViews>
    <customSheetView guid="{F6042A99-DD27-4453-835D-0834D95730CC}" filter="1" showAutoFilter="1">
      <pageMargins left="0" right="0" top="0" bottom="0" header="0" footer="0"/>
      <autoFilter ref="B1:M1" xr:uid="{B4EE04E3-F909-4952-AD8D-33622F04500F}"/>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148.29161018518789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45973.291448148149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45973.291448148149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45973.291448148149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45973.291448148149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45973.291448148149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45973.291448148149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45973.291448148149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45973.291448148149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45973.291448148149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45973.291448148149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45973.291448148149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45973.291448148149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45973.291448148149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45973.291448148149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45973.291448148149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45973.291448148149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45973.291448148149</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45973.291448148149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45973.291448148149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45973.291448148149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45973.291448148149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45973.291448148149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45973.291448148149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45973.291448148149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45973.291448148149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45973.291448148149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45973.291448148149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45973.291448148149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45973.291448148149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45973.291448148149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45973.291448148149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45973.291448148149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45973.291448148149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45973.291448148149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45973.291448148149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45973.291448148149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45973.291448148149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45973.291448148149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45973.291448148149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45973.291448148149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45973.291448148149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45973.291448148149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45973.291448148149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45973.291448148149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45973.291448148149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45973.291448148149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45973.291448148149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45973.291448148149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45973.291448148149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45973.291448148149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45973.291448148149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45973.291448148149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45973.291448148149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45973.291448148149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45973.291448148149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45973.291448148149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45973.291448148149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45973.291448148149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45973.291448148149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45973.291448148149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45973.291448148149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45973.291448148149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45973.291448148149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45973.291448148149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45973.291448148149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45973.291448148149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45973.291448148149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45973.291448148149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45973.291448148149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45973.291448148149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45973.291448148149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45973.291448148149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45973.291448148149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45973.291448148149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45973.291448148149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45973.291448148149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45973.291448148149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45973.291448148149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45973.291448148149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45973.291448148149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45973.291448148149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45973.291448148149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45973.291448148149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45973.291448148149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45973.291448148149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45973.291448148149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45973.291448148149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45973.291448148149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45973.291448148149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45973.291448148149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45973.291448148149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45973.291448148149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45973.291448148149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45973.291448148149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45973.291448148149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45973.291448148149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45973.291448148149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45973.291448148149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45973.291448148149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45973.291448148149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45973.291448148149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45973.291448148149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45973.291448148149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45973.291448148149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45973.291448148149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45973.291448148149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45973.291448148149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45973.291448148149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45973.291448148149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45973.291448148149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45973.291448148149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45973.291448148149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45973.291448148149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45973.291448148149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45973.291448148149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45973.291448148149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45973.291448148149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45973.291448148149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45973.291448148149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45973.291448148149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45973.291448148149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45973.291448148149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45973.291448148149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45973.291448148149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45973.291448148149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45973.291448148149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45973.291448148149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45973.291448148149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45973.291448148149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45973.291448148149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45973.291448148149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45973.291448148149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45973.291448148149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45973.291448148149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45973.291448148149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45973.291448148149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45973.291448148149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45973.291448148149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45973.291448148149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45973.291448148149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45973.291448148149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45973.291448148149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45973.291448148149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45973.291448148149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45973.291448148149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45973.291448148149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45973.291448148149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45973.291448148149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45973.291448148149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45973.291448148149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45973.291448148149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45973.291448148149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45973.291448148149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45973.291448148149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45973.291448148149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45973.291448148149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45973.291448148149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45973.291448148149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45973.291448148149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45973.291448148149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45973.291448148149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45973.291448148149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45973.291448148149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45973.291448148149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45973.291448148149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45973.291448148149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45973.291448148149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45973.291448148149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45973.291448148149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45973.291448148149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45973.291448148149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45973.291448148149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45973.291448148149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45973.291448148149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45973.291448148149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45973.291448148149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45973.291448148149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45973.291448148149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45973.291448148149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45973.291448148149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45973.291448148149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45973.291448148149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45973.291448148149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45973.291448148149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45973.291448148149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45973.291448148149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45973.291448148149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45973.291448148149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45973.291448148149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45973.291448148149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45973.291448148149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45973.291448148149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45973.291448148149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45973.291448148149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45973.291448148149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45973.291448148149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45973.291448148149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45973.291448148149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45973.291448148149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45973.291448148149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45973.291448148149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45973.291448148149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45973.291448148149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45973.291448148149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45973.291448148149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45973.291448148149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45973.291448148149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45973.291448148149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45973.291448148149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45973.291448148149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45973.291448148149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45973.291448148149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45973.291448148149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45973.291448148149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45973.291448148149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45973.291448148149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45973.291448148149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45973.291448148149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45973.291448148149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45973.291448148149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45973.291448148149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45973.291448148149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45973.291448148149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45973.291448148149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45973.291448148149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45973.291448148149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45973.291448148149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45973.291448148149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45973.291448148149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45973.291448148149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45973.291448148149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45973.291448148149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45973.291448148149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45973.291448148149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45973.291448148149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45973.291448148149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45973.291448148149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45973.291448148149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45973.291448148149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45973.291448148149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45973.291448148149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45973.291448148149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45973.291448148149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45973.291448148149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45973.291448148149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45973.291448148149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45973.291448148149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45973.291448148149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45973.291448148149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45973.291448148149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45973.291448148149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45973.291448148149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45973.291448148149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45973.291448148149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45973.291448148149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45973.291448148149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45973.291448148149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45973.291448148149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45973.291448148149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45973.291448148149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45973.291448148149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45973.291448148149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45973.291448148149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45973.291448148149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45973.291448148149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45973.291448148149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45973.291448148149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45973.291448148149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45973.291448148149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45973.291448148149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45973.291448148149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45973.291448148149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45973.291448148149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45973.291448148149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45973.291448148149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45973.291448148149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45973.291448148149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45973.291448148149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45973.291448148149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45973.291448148149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45973.291448148149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45973.291448148149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45973.291448148149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45973.291448148149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45973.291448148149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45973.291448148149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45973.291448148149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45973.291448148149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45973.291448148149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45973.291448148149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45973.291448148149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45973.291448148149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45973.291448148149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45973.291448148149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45973.291448148149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45973.291448148149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45973.291448148149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45973.291448148149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45973.291448148149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45973.291448148149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45973.291448148149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45973.291448148149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45973.291448148149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45973.291448148149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45973.291448148149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45973.291448148149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45973.291448148149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45973.291448148149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45973.291448148149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45973.291448148149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45973.291448148149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45973.291448148149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45973.291448148149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45973.291448148149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45973.291448148149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45973.291448148149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45973.291448148149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45973.291448148149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45973.291448148149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45973.291448148149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45973.291448148149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45973.291448148149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45973.291448148149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45973.291448148149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45973.291448148149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45973.291448148149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45973.291448148149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45973.291448148149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45973.291448148149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45973.291448148149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45973.291448148149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45973.291448148149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45973.291448148149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45973.291448148149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45973.291448148149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45973.291448148149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45973.291448148149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45973.291448148149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45973.291448148149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45973.291448148149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45973.291448148149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45973.291448148149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45973.291448148149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45973.291448148149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45973.291448148149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45973.291448148149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45973.291448148149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45973.291448148149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45973.291448148149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45973.291448148149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45973.291448148149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45973.291448148149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45973.291448148149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45973.291448148149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45973.291448148149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45973.291448148149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45973.291448148149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45973.291448148149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45973.291448148149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45973.291448148149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45973.291448148149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45973.291448148149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45973.291448148149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45973.291448148149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45973.291448148149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45973.291448148149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45973.291448148149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45973.291448148149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45973.291448148149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45973.291448148149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45973.291448148149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45973.291448148149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45973.291448148149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45973.291448148149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45973.291448148149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45973.291448148149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45973.291448148149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45973.291448148149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45973.291448148149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45973.291448148149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45973.291448148149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45973.291448148149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45973.291448148149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45973.291448148149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45973.291448148149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45973.291448148149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45973.291448148149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45973.291448148149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45973.291448148149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45973.291448148149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45973.291448148149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45973.291448148149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45973.291448148149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45973.291448148149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45973.291448148149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45973.291448148149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45973.291448148149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45973.291448148149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45973.291448148149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45973.291448148149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45973.291448148149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45973.291448148149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45973.291448148149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45973.291448148149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45973.291448148149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45973.291448148149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45973.291448148149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45973.291448148149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45973.291448148149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45973.291448148149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45973.291448148149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45973.291448148149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45973.291448148149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45973.291448148149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45973.291448148149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45973.291448148149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45973.291448148149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45973.291448148149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45973.291448148149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45973.291448148149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45973.291448148149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45973.291448148149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45973.291448148149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45973.291448148149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45973.291448148149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45973.291448148149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45973.291448148149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45973.291448148149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45973.291448148149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45973.291448148149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45973.291448148149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45973.291448148149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45973.291448148149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45973.291448148149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45973.291448148149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45973.291448148149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45973.291448148149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45973.291448148149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45973.291448148149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45973.291448148149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45973.291448148149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45973.291448148149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45973.291448148149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45973.291448148149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45973.291448148149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45973.291448148149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45973.291448148149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45973.291448148149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45973.291448148149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45973.291448148149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45973.291448148149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45973.291448148149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45973.291448148149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45973.291448148149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45973.291448148149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45973.291448148149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45973.291448148149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45973.291448148149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45973.291448148149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45973.291448148149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45973.291448148149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45973.291448148149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45973.291448148149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45973.291448148149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45973.291448148149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45973.291448148149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45973.291448148149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45973.291448148149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45973.291448148149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45973.291448148149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45973.291448148149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45973.291448148149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45973.291448148149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45973.291448148149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45973.291448148149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45973.291448148149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45973.291448148149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45973.291448148149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45973.291448148149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45973.291448148149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45973.291448148149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45973.291448148149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45973.291448148149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45973.291448148149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45973.291448148149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45973.291448148149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45973.291448148149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45973.291448148149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45973.291448148149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45973.291448148149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45973.291448148149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45973.291448148149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45973.291448148149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45973.291448148149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45973.291448148149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45973.291448148149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45973.291448148149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45973.291448148149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45973.291448148149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45973.291448148149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45973.291448148149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45973.291448148149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45973.291448148149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45973.291448148149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45973.291448148149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45973.291448148149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45973.291448148149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45973.291448148149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45973.291448148149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45973.291448148149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45973.291448148149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45973.291448148149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45973.291448148149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45973.291448148149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45973.291448148149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45973.291448148149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45973.291448148149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45973.291448148149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45973.291448148149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45973.291448148149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45973.291448148149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45973.291448148149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45973.291448148149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45973.291448148149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45973.291448148149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45973.291448148149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45973.291448148149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45973.291448148149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45973.291448148149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45973.291448148149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45973.291448148149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45973.291448148149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45973.291448148149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45973.291448148149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45973.291448148149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45973.291448148149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45973.291448148149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45973.291448148149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45973.291448148149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45973.291448148149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45973.291448148149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45973.291448148149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45973.291448148149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45973.291448148149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45973.291448148149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45973.291448148149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45973.291448148149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45973.291448148149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45973.291448148149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45973.291448148149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45973.291448148149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45973.291448148149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45973.291448148149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45973.291448148149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45973.291448148149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45973.291448148149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45973.291448148149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45973.291448148149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45973.291448148149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45973.291448148149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45973.291448148149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45973.291448148149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45973.291448148149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45973.291448148149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45973.291448148149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45973.291448148149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45973.291448148149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45973.291448148149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45973.291448148149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45973.291448148149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45973.291448148149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45973.291448148149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45973.291448148149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45973.291448148149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45973.291448148149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45973.291448148149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45973.291448148149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45973.291448148149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45973.291448148149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45973.291448148149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45973.291448148149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45973.291448148149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45973.291448148149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45973.291448148149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45973.291448148149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45973.291448148149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45973.291448148149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45973.291448148149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45973.291448148149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45973.291448148149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45973.291448148149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45973.291448148149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45973.291448148149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45973.291448148149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45973.291448148149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45973.291448148149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45973.291448148149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45973.291448148149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45973.291448148149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45973.291448148149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45973.291448148149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45973.291448148149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45973.291448148149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45973.291448148149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45973.291448148149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45973.291448148149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45973.291448148149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45973.291448148149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45973.291448148149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45973.291448148149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45973.291448148149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45973.291448148149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45973.291448148149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45973.291448148149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45973.291448148149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45973.291448148149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45973.291448148149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45973.291448148149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45973.291448148149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45973.291448148149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45973.291448148149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45973.291448148149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45973.291448148149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45973.291448148149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45973.291448148149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45973.291448148149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45973.291448148149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45973.291448148149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45973.291448148149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45973.291448148149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45973.291448148149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45973.291448148149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45973.291448148149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45973.291448148149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45973.291448148149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45973.291448148149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45973.291448148149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45973.291448148149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45973.291448148149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45973.291448148149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45973.291448148149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45973.291448148149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45973.291448148149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45973.291448148149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45973.291448148149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45973.291448148149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45973.291448148149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45973.291448148149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45973.291448148149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45973.291448148149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45973.291448148149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45973.291448148149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45973.291448148149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45973.291448148149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45973.291448148149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45973.291448148149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45973.291448148149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45973.291448148149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45973.291448148149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45973.291448148149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45973.291448148149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45973.291448148149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45973.291448148149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45973.291448148149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45973.291448148149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45973.291448148149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45973.291448148149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45973.291448148149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45973.291448148149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45973.291448148149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45973.291448148149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45973.291448148149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45973.291448148149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45973.291448148149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45973.291448148149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45973.291448148149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45973.291448148149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45973.291448148149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45973.291448148149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45973.291448148149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45973.291448148149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45973.291448148149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45973.291448148149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45973.291448148149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45973.291448148149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45973.291448148149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45973.291448148149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45973.291448148149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45973.291448148149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45973.291448148149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45973.291448148149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45973.291448148149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45973.291448148149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45973.291448148149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45973.291448148149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45973.291448148149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45973.291448148149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45973.291448148149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45973.291448148149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45973.291448148149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45973.291448148149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45973.291448148149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45973.291448148149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45973.291448148149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45973.291448148149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45973.291448148149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45973.291448148149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45973.291448148149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45973.291448148149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45973.291448148149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45973.291448148149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45973.291448148149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45973.291448148149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45973.291448148149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45973.291448148149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45973.291448148149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45973.291448148149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45973.291448148149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45973.291448148149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45973.291448148149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45973.291448148149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45973.291448148149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45973.291448148149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45973.291448148149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45973.291448148149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45973.291448148149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45973.291448148149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45973.291448148149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45973.291448148149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45973.291448148149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45973.291448148149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45973.291448148149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45973.291448148149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45973.291448148149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45973.291448148149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45973.291448148149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45973.291448148149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45973.291448148149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45973.291448148149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45973.291448148149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45973.291448148149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45973.291448148149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45973.291448148149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45973.291448148149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45973.291448148149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45973.291448148149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45973.291448148149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45973.291448148149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45973.291448148149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45973.291448148149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45973.291448148149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45973.291448148149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45973.291448148149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45973.291448148149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45973.291448148149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45973.291448148149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45973.291448148149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45973.291448148149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45973.291448148149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45973.291448148149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45973.291448148149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45973.291448148149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45973.291448148149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45973.291448148149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45973.291448148149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45973.291448148149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45973.291448148149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45973.291448148149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45973.291448148149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45973.291448148149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45973.291448148149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45973.291448148149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45973.291448148149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45973.291448148149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45973.291448148149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45973.291448148149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45973.291448148149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45973.291448148149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45973.291448148149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45973.291448148149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45973.291448148149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45973.291448148149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45973.291448148149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45973.291448148149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45973.291448148149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45973.291448148149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45973.291448148149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45973.291448148149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45973.291448148149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45973.291448148149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45973.291448148149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45973.291448148149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45973.291448148149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45973.291448148149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45973.291448148149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45973.291448148149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45973.291448148149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45973.291448148149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45973.291448148149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45973.291448148149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45973.291448148149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45973.291448148149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45973.291448148149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45973.291448148149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45973.291448148149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45973.291448148149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45973.291448148149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45973.291448148149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45973.291448148149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45973.291448148149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45973.291448148149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45973.291448148149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45973.291448148149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45973.291448148149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45973.291448148149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45973.291448148149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45973.291448148149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45973.291448148149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45973.291448148149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45973.291448148149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45973.291448148149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45973.291448148149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45973.291448148149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45973.291448148149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45973.291448148149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45973.291448148149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45973.291448148149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45973.291448148149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45973.291448148149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45973.291448148149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45973.291448148149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45973.291448148149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45973.291448148149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45973.291448148149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45973.291448148149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45973.291448148149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45973.291448148149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45973.291448148149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45973.291448148149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45973.291448148149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45973.291448148149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45973.291448148149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45973.291448148149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45973.291448148149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45973.291448148149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45973.291448148149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45973.291448148149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45973.291448148149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45973.291448148149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45973.291448148149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45973.291448148149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45973.291448148149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45973.291448148149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45973.291448148149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45973.291448148149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45973.291448148149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45973.291448148149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45973.291448148149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45973.291448148149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45973.291448148149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45973.291448148149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45973.291448148149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45973.291448148149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45973.291448148149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45973.291448148149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45973.291448148149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45973.291448148149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45973.291448148149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45973.291448148149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45973.291448148149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45973.291448148149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45973.291448148149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45973.291448148149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45973.291448148149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45973.291448148149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45973.291448148149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45973.291448148149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45973.291448148149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45973.291448148149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45973.291448148149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45973.291448148149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45973.291448148149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45973.291448148149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45973.291448148149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45973.291448148149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45973.291448148149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45973.291448148149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45973.291448148149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45973.291448148149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45973.291448148149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45973.291448148149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45973.291448148149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45973.291448148149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45973.291448148149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45973.291448148149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45973.291448148149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45973.291448148149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45973.291448148149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45973.291448148149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45973.291448148149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45973.291448148149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45973.291448148149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45973.291448148149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45973.291448148149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45973.291448148149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45973.291448148149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45973.291448148149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45973.291448148149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45973.291448148149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45973.291448148149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45973.291448148149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45973.291448148149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45973.291448148149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45973.291448148149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45973.291448148149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45973.291448148149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45973.291448148149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45973.291448148149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45973.291448148149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45973.291448148149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45973.291448148149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45973.291448148149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45973.291448148149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45973.291448148149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45973.291448148149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45973.291448148149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45973.291448148149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45973.291448148149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45973.291448148149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45973.291448148149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45973.291448148149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45973.291448148149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45973.291448148149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45973.291448148149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45973.291448148149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45973.291448148149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45973.291448148149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45973.291448148149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45973.291448148149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45973.291448148149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45973.291448148149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45973.291448148149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45973.291448148149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45973.291448148149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45973.291448148149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45973.291448148149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45973.291448148149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45973.291448148149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45973.291448148149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45973.291448148149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45973.291448148149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45973.291448148149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45973.291448148149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45973.291448148149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45973.291448148149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45973.291448148149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45973.291448148149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45973.291448148149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45973.291448148149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45973.291448148149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45973.291448148149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45973.291448148149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45973.291448148149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45973.291448148149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45973.291448148149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45973.291448148149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45973.291448148149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45973.291448148149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45973.291448148149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45973.291448148149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45973.291448148149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45973.291448148149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45973.291448148149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45973.291448148149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45973.291448148149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45973.291448148149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45973.291448148149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45973.291448148149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45973.291448148149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45973.291448148149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45973.291448148149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45973.291448148149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45973.291448148149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45973.291448148149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45973.291448148149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45973.291448148149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45973.291448148149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45973.291448148149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45973.291448148149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45973.291448148149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45973.291448148149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45973.291448148149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45973.291448148149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45973.291448148149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45973.291448148149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45973.291448148149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45973.291448148149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45973.291448148149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45973.291448148149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45973.291448148149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45973.291448148149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45973.291448148149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45973.291448148149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45973.291448148149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45973.291448148149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45973.291448148149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45973.291448148149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45973.291448148149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45973.291448148149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45973.291448148149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45973.291448148149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45973.291448148149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45973.291448148149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45973.291448148149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45973.291448148149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45973.291448148149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45973.291448148149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45973.291448148149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45973.291448148149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45973.291448148149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45973.291448148149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45973.291448148149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45973.291448148149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45973.291448148149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45973.291448148149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45973.291448148149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45973.291448148149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45973.291448148149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45973.291448148149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45973.291448148149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45973.291448148149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45973.291448148149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45973.291448148149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45973.291448148149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45973.291448148149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45973.291448148149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45973.291448148149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45973.291448148149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45973.291448148149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45973.291448148149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45973.291448148149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45973.291448148149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45973.291448148149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45973.291448148149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45973.291448148149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45973.291448148149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45973.291448148149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45973.291448148149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45973.291448148149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45973.291448148149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45973.291448148149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45973.291448148149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45973.291448148149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45973.291448148149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45973.291448148149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45973.291448148149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45973.291448148149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45973.291448148149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45973.291448148149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45973.291448148149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45973.291448148149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45973.291448148149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45973.291448148149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45973.291448148149</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269.81073055555316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39108</v>
      </c>
      <c r="E3" s="95" t="s">
        <v>39021</v>
      </c>
      <c r="F3" s="96">
        <v>45973.154166666667</v>
      </c>
      <c r="G3" s="97">
        <f ca="1">IFERROR(NOW()-F3,"")</f>
        <v>0.13728148148220498</v>
      </c>
      <c r="H3" s="96">
        <v>45973.011620370373</v>
      </c>
      <c r="I3" s="135" t="str">
        <f>IFERROR(VLOOKUP(D3,DB!A:F,6,0),"")</f>
        <v>Generator-SG</v>
      </c>
      <c r="J3" s="135">
        <f>IFERROR(VLOOKUP(D3,DB!A:G,7,0),"")</f>
        <v>0</v>
      </c>
      <c r="K3" s="98" t="s">
        <v>39109</v>
      </c>
      <c r="L3" s="92" t="str">
        <f>IFERROR(VLOOKUP(D3,DB!A:I,9,0),"")</f>
        <v>Latis</v>
      </c>
    </row>
    <row r="4" spans="1:16" ht="15" customHeight="1">
      <c r="A4" s="135"/>
      <c r="B4" s="135" t="str">
        <f>IFERROR(VLOOKUP(D4,DB!A:K,11,0),"")</f>
        <v/>
      </c>
      <c r="C4" s="94"/>
      <c r="D4" s="92"/>
      <c r="E4" s="95"/>
      <c r="F4" s="96"/>
      <c r="G4" s="97">
        <f ca="1">IFERROR(NOW()-F4,"")</f>
        <v>45973.291448148149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45973.291448148149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45973.291448148149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45973.291448148149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45973.291448148149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45973.291448148149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45973.291448148149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45973.291448148149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45973.291448148149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45973.291448148149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45973.291448148149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45973.291448148149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45973.291448148149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45973.291448148149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45973.291448148149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45973.291448148149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45973.291448148149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45973.291448148149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45973.291448148149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45973.291448148149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45973.291448148149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45973.291448148149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45973.291448148149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45973.291448148149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45973.291448148149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45973.291448148149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45973.291448148149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45973.291448148149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45973.291448148149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45973.291448148149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45973.291448148149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45973.291448148149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45973.291448148149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45973.291448148149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45973.291448148149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45973.291448148149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45973.291448148149</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45973.291448148149</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45973.291448148149</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45973.291448148149</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45973.291448148149</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45973.291448148149</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45973.291448148149</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45973.291448148149</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9"/>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81.459387962961046</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47.10257083333272</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28" ca="1" si="1">IFERROR(NOW()-F4,"")</f>
        <v>24.630337037036952</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37372</v>
      </c>
      <c r="E6" s="124" t="s">
        <v>39021</v>
      </c>
      <c r="F6" s="125">
        <v>45972.737916666665</v>
      </c>
      <c r="G6" s="126">
        <f t="shared" ca="1" si="1"/>
        <v>0.55353148148424225</v>
      </c>
      <c r="H6" s="125">
        <v>45972.721944444442</v>
      </c>
      <c r="I6" s="124" t="str">
        <f>IFERROR(VLOOKUP(D6,DB!A:F,6,0),"")</f>
        <v>Generator-SG</v>
      </c>
      <c r="J6" s="124" t="str">
        <f>IFERROR(VLOOKUP(D6,DB!A:G,7,0),"")</f>
        <v>Vandalized</v>
      </c>
      <c r="K6" s="124" t="s">
        <v>39119</v>
      </c>
      <c r="L6" s="124" t="str">
        <f>IFERROR(VLOOKUP(D6,DB!A:I,9,0),"")</f>
        <v>Latis</v>
      </c>
    </row>
    <row r="7" spans="1:13">
      <c r="A7" s="124"/>
      <c r="B7" s="124" t="str">
        <f>IFERROR(VLOOKUP(D7,DB!A:K,11,0),"")</f>
        <v/>
      </c>
      <c r="C7" s="124"/>
      <c r="D7" s="124"/>
      <c r="E7" s="124"/>
      <c r="F7" s="125"/>
      <c r="G7" s="126">
        <f t="shared" ca="1" si="1"/>
        <v>45973.291448148149</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45973.291448148149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45973.291448148149</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45973.291448148149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45973.291448148149</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45973.291448148149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45973.291448148149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45973.291448148149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45973.291448148149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45973.291448148149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45973.291448148149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45973.291448148149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45973.291448148149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45973.291448148149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45973.291448148149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45973.291448148149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45973.291448148149</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45973.291448148149</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45973.291448148149</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45973.291448148149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45973.291448148149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45973.291448148149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ref="G29:G92" ca="1" si="2">IFERROR(NOW()-F29,"")</f>
        <v>45973.291448148149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45973.291448148149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45973.291448148149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45973.291448148149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45973.291448148149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45973.291448148149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45973.291448148149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45973.291448148149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45973.291448148149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45973.291448148149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45973.291448148149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45973.291448148149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45973.291448148149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45973.291448148149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45973.291448148149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45973.291448148149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45973.291448148149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45973.291448148149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45973.291448148149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45973.291448148149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45973.291448148149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45973.291448148149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45973.291448148149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45973.291448148149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45973.291448148149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45973.291448148149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45973.291448148149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45973.291448148149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45973.291448148149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45973.291448148149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45973.291448148149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45973.291448148149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45973.291448148149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45973.291448148149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45973.291448148149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45973.291448148149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45973.291448148149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45973.291448148149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45973.291448148149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45973.291448148149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45973.291448148149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45973.291448148149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45973.291448148149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45973.291448148149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45973.291448148149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45973.291448148149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45973.291448148149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45973.291448148149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45973.291448148149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45973.291448148149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45973.291448148149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45973.291448148149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45973.291448148149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45973.291448148149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45973.291448148149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45973.291448148149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45973.291448148149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45973.291448148149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45973.291448148149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45973.291448148149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45973.291448148149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45973.291448148149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45973.291448148149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45973.291448148149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ref="G93:G156" ca="1" si="3">IFERROR(NOW()-F93,"")</f>
        <v>45973.291448148149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45973.291448148149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45973.291448148149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45973.291448148149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45973.291448148149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45973.291448148149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45973.291448148149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45973.291448148149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45973.291448148149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45973.291448148149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45973.291448148149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45973.291448148149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45973.291448148149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45973.291448148149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45973.291448148149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45973.291448148149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45973.291448148149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45973.291448148149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45973.291448148149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45973.291448148149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45973.291448148149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45973.291448148149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45973.291448148149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45973.291448148149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45973.291448148149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45973.291448148149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45973.291448148149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45973.291448148149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45973.291448148149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45973.291448148149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45973.291448148149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45973.291448148149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45973.291448148149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45973.291448148149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45973.291448148149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45973.291448148149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45973.291448148149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45973.291448148149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45973.291448148149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45973.291448148149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45973.291448148149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45973.291448148149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45973.291448148149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45973.291448148149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45973.291448148149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45973.291448148149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45973.291448148149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45973.291448148149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45973.291448148149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45973.291448148149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45973.291448148149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45973.291448148149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45973.291448148149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45973.291448148149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45973.291448148149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45973.291448148149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45973.291448148149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45973.291448148149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45973.291448148149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45973.291448148149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45973.291448148149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45973.291448148149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45973.291448148149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45973.291448148149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ref="G157:G220" ca="1" si="4">IFERROR(NOW()-F157,"")</f>
        <v>45973.291448148149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45973.291448148149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45973.291448148149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45973.291448148149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45973.291448148149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45973.291448148149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45973.291448148149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45973.291448148149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45973.291448148149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45973.291448148149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45973.291448148149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45973.291448148149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45973.291448148149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45973.291448148149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45973.291448148149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45973.291448148149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45973.291448148149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45973.291448148149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45973.291448148149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45973.291448148149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45973.291448148149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45973.291448148149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45973.291448148149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45973.291448148149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45973.291448148149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45973.291448148149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45973.291448148149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45973.291448148149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45973.291448148149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45973.291448148149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45973.291448148149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45973.291448148149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45973.291448148149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45973.291448148149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45973.291448148149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45973.291448148149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45973.291448148149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45973.291448148149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45973.291448148149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45973.291448148149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45973.291448148149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45973.291448148149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45973.291448148149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45973.291448148149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45973.291448148149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45973.291448148149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45973.291448148149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45973.291448148149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45973.291448148149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45973.291448148149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45973.291448148149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45973.291448148149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45973.291448148149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45973.291448148149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45973.291448148149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45973.291448148149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45973.291448148149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45973.291448148149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45973.291448148149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45973.291448148149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45973.291448148149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45973.291448148149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45973.291448148149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45973.291448148149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ref="G221:G284" ca="1" si="5">IFERROR(NOW()-F221,"")</f>
        <v>45973.291448148149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45973.291448148149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45973.291448148149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45973.291448148149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45973.291448148149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45973.291448148149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45973.291448148149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45973.291448148149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45973.291448148149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45973.291448148149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45973.291448148149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45973.291448148149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45973.291448148149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45973.291448148149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45973.291448148149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45973.291448148149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45973.291448148149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45973.291448148149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45973.291448148149</v>
      </c>
      <c r="H239" s="124"/>
      <c r="I239" s="124" t="str">
        <f>IFERROR(VLOOKUP(D239,DB!A:F,6,0),"")</f>
        <v/>
      </c>
      <c r="J239" s="124" t="str">
        <f>IFERROR(VLOOKUP(D239,DB!A:G,7,0),"")</f>
        <v/>
      </c>
      <c r="K239" s="124"/>
      <c r="L239" s="124" t="str">
        <f>IFERROR(VLOOKUP(D239,DB!A:I,9,0),"")</f>
        <v/>
      </c>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39120</v>
      </c>
      <c r="B2" s="141" t="str">
        <f>IFERROR(VLOOKUP(D2,DB!A:K,11,0),"")</f>
        <v>R6</v>
      </c>
      <c r="C2" s="142">
        <v>1</v>
      </c>
      <c r="D2" s="141" t="s">
        <v>37249</v>
      </c>
      <c r="E2" s="124" t="s">
        <v>39021</v>
      </c>
      <c r="F2" s="143">
        <v>45972.832800925928</v>
      </c>
      <c r="G2" s="105">
        <f t="shared" ref="G2:G64" ca="1" si="0">IFERROR(NOW()-F2,"-")</f>
        <v>0.45864722222177079</v>
      </c>
      <c r="H2" s="143">
        <v>45972.827187499999</v>
      </c>
      <c r="I2" s="141" t="str">
        <f>IFERROR(VLOOKUP(D2,DB!A:F,6,0),"")</f>
        <v>Generator-SG</v>
      </c>
      <c r="J2" s="141" t="str">
        <f>IFERROR(VLOOKUP(D2,DB!A:G,7,0),"")</f>
        <v>Vandalized</v>
      </c>
      <c r="K2" s="144" t="s">
        <v>39121</v>
      </c>
      <c r="L2" s="145" t="str">
        <f>IFERROR(VLOOKUP(D2,DB!A:I,9,0),"")</f>
        <v>Latis</v>
      </c>
    </row>
    <row r="3" spans="1:16382" ht="31.5" customHeight="1">
      <c r="A3" s="156" t="s">
        <v>39122</v>
      </c>
      <c r="B3" s="141" t="str">
        <f>IFERROR(VLOOKUP(D3,DB!A:K,11,0),"")</f>
        <v>R6</v>
      </c>
      <c r="C3" s="142">
        <v>1</v>
      </c>
      <c r="D3" s="141" t="s">
        <v>35127</v>
      </c>
      <c r="E3" s="124" t="s">
        <v>39021</v>
      </c>
      <c r="F3" s="157">
        <v>45973.265497685185</v>
      </c>
      <c r="G3" s="105">
        <f t="shared" ca="1" si="0"/>
        <v>2.5950462964829057E-2</v>
      </c>
      <c r="H3" s="143">
        <v>45973.259467592594</v>
      </c>
      <c r="I3" s="141" t="str">
        <f>IFERROR(VLOOKUP(D3,DB!A:F,6,0),"")</f>
        <v>SCECO</v>
      </c>
      <c r="J3" s="141" t="str">
        <f>IFERROR(VLOOKUP(D3,DB!A:G,7,0),"")</f>
        <v>Vandalized</v>
      </c>
      <c r="K3" s="144" t="s">
        <v>39123</v>
      </c>
      <c r="L3" s="145" t="str">
        <f>IFERROR(VLOOKUP(D3,DB!A:I,9,0),"")</f>
        <v>Latis</v>
      </c>
    </row>
    <row r="4" spans="1:16382" ht="31.5" customHeight="1">
      <c r="A4" s="140"/>
      <c r="B4" s="141" t="str">
        <f>IFERROR(VLOOKUP(D4,DB!A:K,11,0),"")</f>
        <v/>
      </c>
      <c r="C4" s="142"/>
      <c r="D4" s="141"/>
      <c r="E4" s="124"/>
      <c r="F4" s="143"/>
      <c r="G4" s="105">
        <f t="shared" ca="1" si="0"/>
        <v>45973.291448148149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45973.291448148149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45973.291448148149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45973.291448148149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45973.291448148149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45973.291448148149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45973.291448148149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45973.291448148149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45973.291448148149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45973.291448148149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45973.291448148149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45973.291448148149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45973.291448148149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45973.291448148149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45973.291448148149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45973.291448148149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45973.291448148149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45973.291448148149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45973.291448148149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45973.291448148149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45973.291448148149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45973.291448148149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45973.291448148149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45973.291448148149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45973.291448148149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45973.291448148149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45973.291448148149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45973.291448148149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45973.291448148149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45973.291448148149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45973.291448148149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45973.291448148149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45973.291448148149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45973.291448148149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45973.291448148149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45973.291448148149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45973.291448148149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45973.291448148149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45973.291448148149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45973.291448148149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45973.291448148149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45973.291448148149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45973.291448148149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45973.291448148149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45973.291448148149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45973.291448148149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45973.291448148149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45973.291448148149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45973.291448148149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45973.291448148149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45973.291448148149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45973.291448148149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45973.291448148149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45973.291448148149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45973.291448148149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45973.291448148149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45973.291448148149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45973.291448148149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45973.291448148149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45973.291448148149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45973.291448148149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45973.291448148149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45973.291448148149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45973.291448148149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45973.291448148149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45973.291448148149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45973.291448148149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45973.291448148149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45973.291448148149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45973.291448148149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45973.291448148149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45973.291448148149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45973.291448148149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45973.291448148149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45973.291448148149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45973.291448148149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45973.291448148149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45973.291448148149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45973.291448148149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45973.291448148149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45973.291448148149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45973.291448148149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45973.291448148149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45973.291448148149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45973.291448148149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45973.291448148149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45973.291448148149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45973.291448148149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45973.291448148149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45973.291448148149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45973.291448148149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45973.291448148149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45973.291448148149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45973.291448148149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45973.291448148149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45973.291448148149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45973.291448148149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45973.291448148149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45973.291448148149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45973.291448148149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45973.291448148149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45973.291448148149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45973.291448148149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45973.291448148149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45973.291448148149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45973.291448148149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45973.291448148149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45973.291448148149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45973.291448148149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45973.291448148149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45973.291448148149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45973.291448148149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45973.291448148149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45973.291448148149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45973.291448148149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45973.291448148149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45973.291448148149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45973.291448148149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45973.291448148149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45973.291448148149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45973.291448148149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45973.291448148149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45973.291448148149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45973.291448148149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45973.291448148149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45973.291448148149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45973.291448148149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45973.291448148149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45973.291448148149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45973.291448148149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45973.291448148149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45973.291448148149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45973.291448148149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45973.291448148149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45973.291448148149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45973.291448148149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45973.291448148149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45973.291448148149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45973.291448148149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45973.291448148149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45973.291448148149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45973.291448148149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45973.291448148149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45973.291448148149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45973.291448148149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45973.291448148149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45973.291448148149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45973.291448148149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45973.291448148149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45973.291448148149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45973.291448148149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45973.291448148149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45973.291448148149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45973.291448148149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45973.291448148149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45973.291448148149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45973.291448148149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45973.291448148149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45973.291448148149</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2025-11-12T04:01:42Z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