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460" documentId="120_S{2AC9BD13-BADA-5192-A53E-5A8FF88502F6}" xr6:coauthVersionLast="47" xr6:coauthVersionMax="47" xr10:uidLastSave="{B771AB06-174F-4841-9181-59ED91843DE0}"/>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B3" i="9"/>
  <c r="B4" i="9"/>
  <c r="B5" i="9"/>
  <c r="B6" i="9"/>
  <c r="B7" i="9"/>
  <c r="G2" i="9"/>
  <c r="I2" i="9"/>
  <c r="G3" i="9"/>
  <c r="G4"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21" i="4"/>
  <c r="J21" i="4"/>
  <c r="I22" i="4"/>
  <c r="J22" i="4"/>
  <c r="I4" i="9"/>
  <c r="I5" i="9"/>
  <c r="I6" i="9"/>
  <c r="I7" i="9"/>
  <c r="G5" i="9"/>
  <c r="G6" i="9"/>
  <c r="L3" i="9"/>
  <c r="L4" i="9"/>
  <c r="L5" i="9"/>
  <c r="L6" i="9"/>
  <c r="L7" i="9"/>
  <c r="J3" i="9"/>
  <c r="J4" i="9"/>
  <c r="J5" i="9"/>
  <c r="J6" i="9"/>
  <c r="J7" i="9"/>
  <c r="G7" i="9"/>
  <c r="G8" i="9"/>
  <c r="D3" i="3"/>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D4" i="3"/>
  <c r="L2" i="9"/>
  <c r="J2" i="9"/>
  <c r="I9" i="9"/>
  <c r="B12"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D2"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I8" i="9"/>
  <c r="J8" i="9"/>
  <c r="L8" i="9"/>
  <c r="B9" i="9"/>
  <c r="G9" i="9"/>
  <c r="J9" i="9"/>
  <c r="L9" i="9"/>
  <c r="B10" i="9"/>
  <c r="G10" i="9"/>
  <c r="I10" i="9"/>
  <c r="J10" i="9"/>
  <c r="L10" i="9"/>
  <c r="B11" i="9"/>
  <c r="G11" i="9"/>
  <c r="I11" i="9"/>
  <c r="J11" i="9"/>
  <c r="L11" i="9"/>
  <c r="G12" i="9"/>
  <c r="I12" i="9"/>
  <c r="J12" i="9"/>
  <c r="L12" i="9"/>
  <c r="B13" i="9"/>
  <c r="G13" i="9"/>
  <c r="I13" i="9"/>
  <c r="J13" i="9"/>
  <c r="L13" i="9"/>
  <c r="B14" i="9"/>
  <c r="G14" i="9"/>
  <c r="I14" i="9"/>
  <c r="J14" i="9"/>
  <c r="L14"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B22" i="4"/>
  <c r="G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B35" i="4"/>
  <c r="G35" i="4"/>
  <c r="I35" i="4"/>
  <c r="J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<sst xmlns="http://schemas.openxmlformats.org/spreadsheetml/2006/main" count="180282" uniqueCount="39125">
  <si>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</si>
  <si>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</si>
  <si>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</si>
  <si>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</si>
  <si>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</si>
  <si>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</si>
  <si>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</si>
  <si>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</si>
  <si>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</si>
  <si>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</si>
  <si>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</si>
  <si>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</si>
  <si>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</si>
  <si>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</si>
  <si>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</si>
  <si>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</si>
  <si>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</si>
  <si>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</si>
  <si>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</si>
  <si>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</si>
  <si>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</si>
  <si>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</si>
  <si>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</si>
  <si>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</si>
  <si>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</si>
  <si>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</si>
  <si>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</si>
  <si>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</si>
  <si>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</si>
  <si>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</si>
  <si>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</si>
  <si>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</si>
  <si>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</si>
  <si>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</si>
  <si>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</si>
  <si>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</si>
  <si>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</si>
  <si>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</si>
  <si>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</si>
  <si>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</si>
  <si>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</si>
  <si>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</si>
  <si>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</si>
  <si>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</si>
  <si>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</si>
  <si>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</si>
  <si>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</si>
  <si>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</si>
  <si>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</si>
  <si>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</si>
  <si>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</si>
  <si>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</si>
  <si>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</si>
  <si>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</si>
  <si>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</si>
  <si>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</si>
  <si>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</si>
  <si>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</si>
  <si>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</si>
  <si>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</si>
  <si>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</si>
  <si>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</si>
  <si>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</si>
  <si>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</si>
  <si>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</si>
  <si>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</si>
  <si>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</si>
  <si>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</si>
  <si>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</si>
  <si>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</si>
  <si>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</si>
  <si>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</si>
  <si>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</si>
  <si>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</si>
  <si>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</si>
  <si>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</si>
  <si>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</si>
  <si>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</si>
  <si>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</si>
  <si>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</si>
  <si>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</si>
  <si>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</si>
  <si>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</si>
  <si>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</si>
  <si>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</si>
  <si>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</si>
  <si>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</si>
  <si>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</si>
  <si>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</si>
  <si>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</si>
  <si>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</si>
  <si>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</si>
  <si>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</si>
  <si>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</si>
  <si>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</si>
  <si>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</si>
  <si>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</si>
  <si>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</si>
  <si>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</si>
  <si>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</si>
  <si>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</si>
  <si>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</si>
  <si>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</si>
  <si>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</si>
  <si>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</si>
  <si>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</si>
  <si>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</si>
  <si>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</si>
  <si>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</si>
  <si>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</si>
  <si>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</si>
  <si>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</si>
  <si>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</si>
  <si>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</si>
  <si>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</si>
  <si>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</si>
  <si>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</si>
  <si>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</si>
  <si>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</si>
  <si>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</si>
  <si>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</si>
  <si>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</si>
  <si>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</si>
  <si>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</si>
  <si>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</si>
  <si>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</si>
  <si>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</si>
  <si>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</si>
  <si>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</si>
  <si>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</si>
  <si>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</si>
  <si>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</si>
  <si>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</si>
  <si>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</si>
  <si>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</si>
  <si>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</si>
  <si>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</si>
  <si>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</si>
  <si>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</si>
  <si>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</si>
  <si>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</si>
  <si>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</si>
  <si>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</si>
  <si>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</si>
  <si>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</si>
  <si>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</si>
  <si>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</si>
  <si>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</si>
  <si>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</si>
  <si>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</si>
  <si>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</si>
  <si>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</si>
  <si>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</si>
  <si>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</si>
  <si>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</si>
  <si>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</si>
  <si>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</si>
  <si>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</si>
  <si>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</si>
  <si>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</si>
  <si>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</si>
  <si>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</si>
  <si>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</si>
  <si>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</si>
  <si>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</si>
  <si>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</si>
  <si>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</si>
  <si>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</si>
  <si>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</si>
  <si>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</si>
  <si>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</si>
  <si>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</si>
  <si>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</si>
  <si>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</si>
  <si>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</si>
  <si>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</si>
  <si>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</si>
  <si>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</si>
  <si>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</si>
  <si>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</si>
  <si>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</si>
  <si>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</si>
  <si>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</si>
  <si>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</si>
  <si>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</si>
  <si>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</si>
  <si>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</si>
  <si>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</si>
  <si>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</si>
  <si>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</si>
  <si>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</si>
  <si>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</si>
  <si>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</si>
  <si>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</si>
  <si>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</si>
  <si>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</si>
  <si>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</si>
  <si>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</si>
  <si>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</si>
  <si>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</si>
  <si>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</si>
  <si>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</si>
  <si>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</si>
  <si>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</si>
  <si>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</si>
  <si>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</si>
  <si>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</si>
  <si>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</si>
  <si>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</si>
  <si>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</si>
  <si>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</si>
  <si>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</si>
  <si>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</si>
  <si>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</si>
  <si>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</si>
  <si>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</si>
  <si>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</si>
  <si>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</si>
  <si>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</si>
  <si>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</si>
  <si>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</si>
  <si>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</si>
  <si>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</si>
  <si>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</si>
  <si>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</si>
  <si>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</si>
  <si>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</si>
  <si>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</si>
  <si>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</si>
  <si>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</si>
  <si>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</si>
  <si>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</si>
  <si>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</si>
  <si>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</si>
  <si>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</si>
  <si>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</si>
  <si>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</si>
  <si>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</si>
  <si>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</si>
  <si>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</si>
  <si>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</si>
  <si>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</si>
  <si>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</si>
  <si>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</si>
  <si>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</si>
  <si>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</si>
  <si>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</si>
  <si>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</si>
  <si>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</si>
  <si>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</si>
  <si>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</si>
  <si>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</si>
  <si>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</si>
  <si>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</si>
  <si>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</si>
  <si>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</si>
  <si>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</si>
  <si>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</si>
  <si>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</si>
  <si>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</si>
  <si>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</si>
  <si>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</si>
  <si>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</si>
  <si>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</si>
  <si>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</si>
  <si>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</si>
  <si>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</si>
  <si>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</si>
  <si>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</si>
  <si>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</si>
  <si>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</si>
  <si>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</si>
  <si>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</si>
  <si>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</si>
  <si>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</si>
  <si>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</si>
  <si>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</si>
  <si>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</si>
  <si>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</si>
  <si>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</si>
  <si>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</si>
  <si>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</si>
  <si>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</si>
  <si>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</si>
  <si>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</si>
  <si>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</si>
  <si>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</si>
  <si>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</si>
  <si>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</si>
  <si>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</si>
  <si>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</si>
  <si>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</si>
  <si>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</si>
  <si>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</si>
  <si>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</si>
  <si>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</si>
  <si>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</si>
  <si>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</si>
  <si>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</si>
  <si>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</si>
  <si>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</si>
  <si>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</si>
  <si>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</si>
  <si>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</si>
  <si>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</si>
  <si>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</si>
  <si>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</si>
  <si>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</si>
  <si>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</si>
  <si>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</si>
  <si>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</si>
  <si>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</si>
  <si>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</si>
  <si>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</si>
  <si>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</si>
  <si>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</si>
  <si>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</si>
  <si>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</si>
  <si>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</si>
  <si>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</si>
  <si>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</si>
  <si>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</si>
  <si>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</si>
  <si>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</si>
  <si>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</si>
  <si>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</si>
  <si>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</si>
  <si>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</si>
  <si>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</si>
  <si>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</si>
  <si>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</si>
  <si>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</si>
  <si>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</si>
  <si>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</si>
  <si>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</si>
  <si>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</si>
  <si>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</si>
  <si>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</si>
  <si>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</si>
  <si>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</si>
  <si>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</si>
  <si>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</si>
  <si>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</si>
  <si>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</si>
  <si>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</si>
  <si>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</si>
  <si>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</si>
  <si>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</si>
  <si>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</si>
  <si>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</si>
  <si>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</si>
  <si>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</si>
  <si>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</si>
  <si>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</si>
  <si>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</si>
  <si>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</si>
  <si>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</si>
  <si>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</si>
  <si>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</si>
  <si>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</si>
  <si>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</si>
  <si>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</si>
  <si>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</si>
  <si>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</si>
  <si>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</si>
  <si>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</si>
  <si>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</si>
  <si>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</si>
  <si>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</si>
  <si>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</si>
  <si>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</si>
  <si>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</si>
  <si>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</si>
  <si>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</si>
  <si>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</si>
  <si>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</si>
  <si>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</si>
  <si>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</si>
  <si>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</si>
  <si>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</si>
  <si>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</si>
  <si>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</si>
  <si>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</si>
  <si>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</si>
  <si>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</si>
  <si>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</si>
  <si>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</si>
  <si>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</si>
  <si>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</si>
  <si>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</si>
  <si>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</si>
  <si>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</si>
  <si>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</si>
  <si>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</si>
  <si>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</si>
  <si>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</si>
  <si>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</si>
  <si>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</si>
  <si>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</si>
  <si>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</si>
  <si>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</si>
  <si>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</si>
  <si>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</si>
  <si>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</si>
  <si>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</si>
  <si>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</si>
  <si>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</si>
  <si>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</si>
  <si>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</si>
  <si>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</si>
  <si>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</si>
  <si>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</si>
  <si>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</si>
  <si>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</si>
  <si>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</si>
  <si>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</si>
  <si>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</si>
  <si>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</si>
  <si>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</si>
  <si>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</si>
  <si>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</si>
  <si>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</si>
  <si>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</si>
  <si>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</si>
  <si>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</si>
  <si>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</si>
  <si>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</si>
  <si>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</si>
  <si>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</si>
  <si>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</si>
  <si>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</si>
  <si>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</si>
  <si>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</si>
  <si>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</si>
  <si>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</si>
  <si>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</si>
  <si>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</si>
  <si>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</si>
  <si>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</si>
  <si>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</si>
  <si>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</si>
  <si>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</si>
  <si>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</si>
  <si>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</si>
  <si>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</si>
  <si>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</si>
  <si>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</si>
  <si>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</si>
  <si>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</si>
  <si>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</si>
  <si>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</si>
  <si>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</si>
  <si>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</si>
  <si>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</si>
  <si>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</si>
  <si>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</si>
  <si>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</si>
  <si>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</si>
  <si>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</si>
  <si>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</si>
  <si>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</si>
  <si>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</si>
  <si>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</si>
  <si>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</si>
  <si>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</si>
  <si>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</si>
  <si>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</si>
  <si>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</si>
  <si>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</si>
  <si>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</si>
  <si>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</si>
  <si>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</si>
  <si>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</si>
  <si>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</si>
  <si>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</si>
  <si>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</si>
  <si>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</si>
  <si>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</si>
  <si>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</si>
  <si>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</si>
  <si>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</si>
  <si>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</si>
  <si>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</si>
  <si>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</si>
  <si>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</si>
  <si>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</si>
  <si>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</si>
  <si>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</si>
  <si>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</si>
  <si>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</si>
  <si>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</si>
  <si>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</si>
  <si>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</si>
  <si>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</si>
  <si>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</si>
  <si>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</si>
  <si>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</si>
  <si>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</si>
  <si>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</si>
  <si>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</si>
  <si>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</si>
  <si>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</si>
  <si>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</si>
  <si>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</si>
  <si>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</si>
  <si>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</si>
  <si>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</si>
  <si>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</si>
  <si>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</si>
  <si>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</si>
  <si>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</si>
  <si>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</si>
  <si>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</si>
  <si>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</si>
  <si>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</si>
  <si>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</si>
  <si>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</si>
  <si>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</si>
  <si>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</si>
  <si>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</si>
  <si>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</si>
  <si>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</si>
  <si>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</si>
  <si>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</si>
  <si>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</si>
  <si>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</si>
  <si>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</si>
  <si>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</si>
  <si>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</si>
  <si>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</si>
  <si>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</si>
  <si>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</si>
  <si>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</si>
  <si>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</si>
  <si>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</si>
  <si>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</si>
  <si>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</si>
  <si>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</si>
  <si>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</si>
  <si>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</si>
  <si>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</si>
  <si>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</si>
  <si>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</si>
  <si>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</si>
  <si>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</si>
  <si>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</si>
  <si>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</si>
  <si>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</si>
  <si>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</si>
  <si>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</si>
  <si>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</si>
  <si>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</si>
  <si>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</si>
  <si>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</si>
  <si>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</si>
  <si>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</si>
  <si>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</si>
  <si>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</si>
  <si>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</si>
  <si>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</si>
  <si>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</si>
  <si>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</si>
  <si>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</si>
  <si>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</si>
  <si>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</si>
  <si>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</si>
  <si>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</si>
  <si>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</si>
  <si>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</si>
  <si>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</si>
  <si>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</si>
  <si>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</si>
  <si>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</si>
  <si>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</si>
  <si>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</si>
  <si>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</si>
  <si>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</si>
  <si>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</si>
  <si>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</si>
  <si>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</si>
  <si>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</si>
  <si>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</si>
  <si>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</si>
  <si>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</si>
  <si>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</si>
  <si>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</si>
  <si>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</si>
  <si>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</si>
  <si>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</si>
  <si>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</si>
  <si>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</si>
  <si>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</si>
  <si>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</si>
  <si>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</si>
  <si>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</si>
  <si>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</si>
  <si>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</si>
  <si>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</si>
  <si>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</si>
  <si>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</si>
  <si>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</si>
  <si>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</si>
  <si>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</si>
  <si>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</si>
  <si>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</si>
  <si>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</si>
  <si>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</si>
  <si>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</si>
  <si>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</si>
  <si>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</si>
  <si>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</si>
  <si>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</si>
  <si>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</si>
  <si>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</si>
  <si>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</si>
  <si>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</si>
  <si>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</si>
  <si>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</si>
  <si>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</si>
  <si>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</si>
  <si>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</si>
  <si>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</si>
  <si>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</si>
  <si>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</si>
  <si>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</si>
  <si>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</si>
  <si>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</si>
  <si>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</si>
  <si>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</si>
  <si>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</si>
  <si>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</si>
  <si>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</si>
  <si>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</si>
  <si>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</si>
  <si>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</si>
  <si>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</si>
  <si>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</si>
  <si>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</si>
  <si>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</si>
  <si>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</si>
  <si>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</si>
  <si>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</si>
  <si>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</si>
  <si>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</si>
  <si>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</si>
  <si>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</si>
  <si>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</si>
  <si>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</si>
  <si>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</si>
  <si>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</si>
  <si>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</si>
  <si>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</si>
  <si>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</si>
  <si>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</si>
  <si>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</si>
  <si>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</si>
  <si>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</si>
  <si>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</si>
  <si>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</si>
  <si>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</si>
  <si>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</si>
  <si>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</si>
  <si>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</si>
  <si>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</si>
  <si>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</si>
  <si>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</si>
  <si>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</si>
  <si>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</si>
  <si>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</si>
  <si>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</si>
  <si>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</si>
  <si>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</si>
  <si>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</si>
  <si>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</si>
  <si>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</si>
  <si>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</si>
  <si>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</si>
  <si>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</si>
  <si>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</si>
  <si>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</si>
  <si>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</si>
  <si>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</si>
  <si>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</si>
  <si>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</si>
  <si>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</si>
  <si>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</si>
  <si>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</si>
  <si>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</si>
  <si>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</si>
  <si>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</si>
  <si>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</si>
  <si>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</si>
  <si>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</si>
  <si>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</si>
  <si>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</si>
  <si>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</si>
  <si>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</si>
  <si>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</si>
  <si>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</si>
  <si>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</si>
  <si>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</si>
  <si>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</si>
  <si>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</si>
  <si>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</si>
  <si>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</si>
  <si>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</si>
  <si>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</si>
  <si>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</si>
  <si>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</si>
  <si>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</si>
  <si>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</si>
  <si>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</si>
  <si>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</si>
  <si>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</si>
  <si>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</si>
  <si>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</si>
  <si>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</si>
  <si>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</si>
  <si>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</si>
  <si>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</si>
  <si>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</si>
  <si>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</si>
  <si>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</si>
  <si>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</si>
  <si>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</si>
  <si>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</si>
  <si>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</si>
  <si>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</si>
  <si>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</si>
  <si>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</si>
  <si>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</si>
  <si>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</si>
  <si>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</si>
  <si>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</si>
  <si>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</si>
  <si>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</si>
  <si>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</si>
  <si>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</si>
  <si>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</si>
  <si>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</si>
  <si>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</si>
  <si>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</si>
  <si>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</si>
  <si>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</si>
  <si>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</si>
  <si>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</si>
  <si>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</si>
  <si>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</si>
  <si>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</si>
  <si>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</si>
  <si>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</si>
  <si>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</si>
  <si>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</si>
  <si>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</si>
  <si>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</si>
  <si>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</si>
  <si>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</si>
  <si>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</si>
  <si>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</si>
  <si>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</si>
  <si>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</si>
  <si>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</si>
  <si>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</si>
  <si>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</si>
  <si>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</si>
  <si>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</si>
  <si>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</si>
  <si>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</si>
  <si>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</si>
  <si>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</si>
  <si>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</si>
  <si>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</si>
  <si>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</si>
  <si>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</si>
  <si>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</si>
  <si>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</si>
  <si>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</si>
  <si>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</si>
  <si>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</si>
  <si>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</si>
  <si>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</si>
  <si>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</si>
  <si>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</si>
  <si>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</si>
  <si>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</si>
  <si>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</si>
  <si>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</si>
  <si>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</si>
  <si>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</si>
  <si>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</si>
  <si>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</si>
  <si>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</si>
  <si>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</si>
  <si>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</si>
  <si>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</si>
  <si>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</si>
  <si>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</si>
  <si>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</si>
  <si>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</si>
  <si>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</si>
  <si>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</si>
  <si>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</si>
  <si>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</si>
  <si>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</si>
  <si>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</si>
  <si>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</si>
  <si>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</si>
  <si>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</si>
  <si>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</si>
  <si>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</si>
  <si>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</si>
  <si>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</si>
  <si>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</si>
  <si>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</si>
  <si>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</si>
  <si>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</si>
  <si>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</si>
  <si>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</si>
  <si>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</si>
  <si>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</si>
  <si>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</si>
  <si>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</si>
  <si>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</si>
  <si>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</si>
  <si>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</si>
  <si>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</si>
  <si>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</si>
  <si>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</si>
  <si>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</si>
  <si>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</si>
  <si>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</si>
  <si>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</si>
  <si>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</si>
  <si>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</si>
  <si>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</si>
  <si>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</si>
  <si>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</si>
  <si>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</si>
  <si>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</si>
  <si>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</si>
  <si>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</si>
  <si>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</si>
  <si>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</si>
  <si>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</si>
  <si>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</si>
  <si>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</si>
  <si>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</si>
  <si>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</si>
  <si>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</si>
  <si>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</si>
  <si>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</si>
  <si>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</si>
  <si>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</si>
  <si>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</si>
  <si>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</si>
  <si>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</si>
  <si>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</si>
  <si>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</si>
  <si>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</si>
  <si>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</si>
  <si>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</si>
  <si>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</si>
  <si>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</si>
  <si>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</si>
  <si>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</si>
  <si>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</si>
  <si>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</si>
  <si>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</si>
  <si>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</si>
  <si>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</si>
  <si>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</si>
  <si>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</si>
  <si>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</si>
  <si>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</si>
  <si>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</si>
  <si>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</si>
  <si>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</si>
  <si>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</si>
  <si>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</si>
  <si>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</si>
  <si>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</si>
  <si>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</si>
  <si>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</si>
  <si>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</si>
  <si>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</si>
  <si>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</si>
  <si>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</si>
  <si>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</si>
  <si>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</si>
  <si>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</si>
  <si>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</si>
  <si>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</si>
  <si>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</si>
  <si>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</si>
  <si>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</si>
  <si>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</si>
  <si>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</si>
  <si>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</si>
  <si>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</si>
  <si>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</si>
  <si>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</si>
  <si>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</si>
  <si>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</si>
  <si>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</si>
  <si>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</si>
  <si>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</si>
  <si>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</si>
  <si>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</si>
  <si>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</si>
  <si>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</si>
  <si>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</si>
  <si>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</si>
  <si>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</si>
  <si>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</si>
  <si>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</si>
  <si>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</si>
  <si>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</si>
  <si>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</si>
  <si>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</si>
  <si>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</si>
  <si>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</si>
  <si>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</si>
  <si>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</si>
  <si>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</si>
  <si>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</si>
  <si>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</si>
  <si>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</si>
  <si>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</si>
  <si>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</si>
  <si>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</si>
  <si>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</si>
  <si>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</si>
  <si>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</si>
  <si>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</si>
  <si>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</si>
  <si>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</si>
  <si>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</si>
  <si>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</si>
  <si>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</si>
  <si>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</si>
  <si>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</si>
  <si>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</si>
  <si>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</si>
  <si>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</si>
  <si>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</si>
  <si>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</si>
  <si>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</si>
  <si>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</si>
  <si>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</si>
  <si>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</si>
  <si>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</si>
  <si>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</si>
  <si>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</si>
  <si>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</si>
  <si>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</si>
  <si>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</si>
  <si>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</si>
  <si>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</si>
  <si>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</si>
  <si>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</si>
  <si>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</si>
  <si>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</si>
  <si>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</si>
  <si>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</si>
  <si>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</si>
  <si>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</si>
  <si>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</si>
  <si>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</si>
  <si>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</si>
  <si>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</si>
  <si>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</si>
  <si>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</si>
  <si>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</si>
  <si>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</si>
  <si>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</si>
  <si>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</si>
  <si>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</si>
  <si>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</si>
  <si>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</si>
  <si>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</si>
  <si>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</si>
  <si>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</si>
  <si>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</si>
  <si>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</si>
  <si>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</si>
  <si>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</si>
  <si>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</si>
  <si>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</si>
  <si>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</si>
  <si>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</si>
  <si>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</si>
  <si>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</si>
  <si>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</si>
  <si>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</si>
  <si>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</si>
  <si>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</si>
  <si>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</si>
  <si>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</si>
  <si>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</si>
  <si>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</si>
  <si>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</si>
  <si>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</si>
  <si>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</si>
  <si>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</si>
  <si>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</si>
  <si>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</si>
  <si>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</si>
  <si>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</si>
  <si>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</si>
  <si>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</si>
  <si>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</si>
  <si>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</si>
  <si>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</si>
  <si>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</si>
  <si>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</si>
  <si>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</si>
  <si>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</si>
  <si>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</si>
  <si>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</si>
  <si>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</si>
  <si>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</si>
  <si>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</si>
  <si>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</si>
  <si>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</si>
  <si>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</si>
  <si>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</si>
  <si>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</si>
  <si>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</si>
  <si>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</si>
  <si>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</si>
  <si>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</si>
  <si>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</si>
  <si>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</si>
  <si>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</si>
  <si>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</si>
  <si>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</si>
  <si>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</si>
  <si>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</si>
  <si>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</si>
  <si>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</si>
  <si>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</si>
  <si>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</si>
  <si>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</si>
  <si>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</si>
  <si>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</si>
  <si>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</si>
  <si>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</si>
  <si>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</si>
  <si>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</si>
  <si>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</si>
  <si>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</si>
  <si>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</si>
  <si>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</si>
  <si>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</si>
  <si>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</si>
  <si>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</si>
  <si>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</si>
  <si>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</si>
  <si>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</si>
  <si>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</si>
  <si>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</si>
  <si>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</si>
  <si>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</si>
  <si>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</si>
  <si>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</si>
  <si>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</si>
  <si>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</si>
  <si>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</si>
  <si>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</si>
  <si>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</si>
  <si>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</si>
  <si>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</si>
  <si>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</si>
  <si>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</si>
  <si>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</si>
  <si>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</si>
  <si>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</si>
  <si>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</si>
  <si>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</si>
  <si>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</si>
  <si>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</si>
  <si>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</si>
  <si>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</si>
  <si>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</si>
  <si>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</si>
  <si>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</si>
  <si>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</si>
  <si>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</si>
  <si>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</si>
  <si>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</si>
  <si>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</si>
  <si>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</si>
  <si>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</si>
  <si>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</si>
  <si>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</si>
  <si>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</si>
  <si>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</si>
  <si>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</si>
  <si>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</si>
  <si>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</si>
  <si>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</si>
  <si>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</si>
  <si>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</si>
  <si>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</si>
  <si>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</si>
  <si>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</si>
  <si>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</si>
  <si>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</si>
  <si>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</si>
  <si>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</si>
  <si>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</si>
  <si>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</si>
  <si>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</si>
  <si>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</si>
  <si>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</si>
  <si>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</si>
  <si>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</si>
  <si>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</si>
  <si>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</si>
  <si>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</si>
  <si>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</si>
  <si>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</si>
  <si>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</si>
  <si>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</si>
  <si>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</si>
  <si>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</si>
  <si>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</si>
  <si>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</si>
  <si>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</si>
  <si>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</si>
  <si>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</si>
  <si>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</si>
  <si>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</si>
  <si>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</si>
  <si>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</si>
  <si>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</si>
  <si>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</si>
  <si>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</si>
  <si>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</si>
  <si>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</si>
  <si>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</si>
  <si>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</si>
  <si>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</si>
  <si>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</si>
  <si>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</si>
  <si>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</si>
  <si>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</si>
  <si>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</si>
  <si>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</si>
  <si>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</si>
  <si>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</si>
  <si>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</si>
  <si>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</si>
  <si>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</si>
  <si>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</si>
  <si>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</si>
  <si>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</si>
  <si>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</si>
  <si>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</si>
  <si>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</si>
  <si>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</si>
  <si>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</si>
  <si>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</si>
  <si>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</si>
  <si>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</si>
  <si>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</si>
  <si>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</si>
  <si>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</si>
  <si>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</si>
  <si>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</si>
  <si>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</si>
  <si>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</si>
  <si>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</si>
  <si>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</si>
  <si>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</si>
  <si>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</si>
  <si>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</si>
  <si>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</si>
  <si>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</si>
  <si>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</si>
  <si>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</si>
  <si>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</si>
  <si>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</si>
  <si>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</si>
  <si>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</si>
  <si>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</si>
  <si>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</si>
  <si>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</si>
  <si>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</si>
  <si>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</si>
  <si>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</si>
  <si>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</si>
  <si>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</si>
  <si>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</si>
  <si>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</si>
  <si>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</si>
  <si>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</si>
  <si>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</si>
  <si>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</si>
  <si>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</si>
  <si>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</si>
  <si>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</si>
  <si>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</si>
  <si>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</si>
  <si>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</si>
  <si>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</si>
  <si>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</si>
  <si>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</si>
  <si>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</si>
  <si>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</si>
  <si>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</si>
  <si>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</si>
  <si>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</si>
  <si>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</si>
  <si>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</si>
  <si>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</si>
  <si>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</si>
  <si>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</si>
  <si>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</si>
  <si>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</si>
  <si>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</si>
  <si>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</si>
  <si>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</si>
  <si>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</si>
  <si>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</si>
  <si>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</si>
  <si>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</si>
  <si>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</si>
  <si>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</si>
  <si>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</si>
  <si>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</si>
  <si>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</si>
  <si>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</si>
  <si>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</si>
  <si>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</si>
  <si>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</si>
  <si>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</si>
  <si>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</si>
  <si>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</si>
  <si>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</si>
  <si>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</si>
  <si>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</si>
  <si>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</si>
  <si>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</si>
  <si>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</si>
  <si>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</si>
  <si>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</si>
  <si>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</si>
  <si>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</si>
  <si>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</si>
  <si>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</si>
  <si>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</si>
  <si>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</si>
  <si>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</si>
  <si>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</si>
  <si>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</si>
  <si>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</si>
  <si>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</si>
  <si>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</si>
  <si>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</si>
  <si>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</si>
  <si>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</si>
  <si>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</si>
  <si>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</si>
  <si>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</si>
  <si>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</si>
  <si>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</si>
  <si>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</si>
  <si>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</si>
  <si>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</si>
  <si>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</si>
  <si>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</si>
  <si>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</si>
  <si>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</si>
  <si>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</si>
  <si>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</si>
  <si>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</si>
  <si>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</si>
  <si>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</si>
  <si>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</si>
  <si>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</si>
  <si>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</si>
  <si>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</si>
  <si>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</si>
  <si>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</si>
  <si>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</si>
  <si>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</si>
  <si>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</si>
  <si>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</si>
  <si>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</si>
  <si>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</si>
  <si>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</si>
  <si>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</si>
  <si>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</si>
  <si>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</si>
  <si>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</si>
  <si>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</si>
  <si>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</si>
  <si>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</si>
  <si>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</si>
  <si>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</si>
  <si>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</si>
  <si>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</si>
  <si>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</si>
  <si>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</si>
  <si>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</si>
  <si>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</si>
  <si>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</si>
  <si>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</si>
  <si>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</si>
  <si>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</si>
  <si>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</si>
  <si>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</si>
  <si>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</si>
  <si>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</si>
  <si>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</si>
  <si>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</si>
  <si>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</si>
  <si>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</si>
  <si>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</si>
  <si>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</si>
  <si>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</si>
  <si>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</si>
  <si>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</si>
  <si>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</si>
  <si>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</si>
  <si>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</si>
  <si>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</si>
  <si>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</si>
  <si>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</si>
  <si>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</si>
  <si>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</si>
  <si>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</si>
  <si>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</si>
  <si>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</si>
  <si>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</si>
  <si>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</si>
  <si>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</si>
  <si>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</si>
  <si>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</si>
  <si>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</si>
  <si>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</si>
  <si>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</si>
  <si>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</si>
  <si>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</si>
  <si>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</si>
  <si>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</si>
  <si>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</si>
  <si>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</si>
  <si>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</si>
  <si>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</si>
  <si>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</si>
  <si>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</si>
  <si>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</si>
  <si>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</si>
  <si>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</si>
  <si>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</si>
  <si>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</si>
  <si>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</si>
  <si>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</si>
  <si>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</si>
  <si>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</si>
  <si>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</si>
  <si>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</si>
  <si>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</si>
  <si>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</si>
  <si>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</si>
  <si>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</si>
  <si>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</si>
  <si>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</si>
  <si>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</si>
  <si>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</si>
  <si>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</si>
  <si>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</si>
  <si>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</si>
  <si>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</si>
  <si>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</si>
  <si>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</si>
  <si>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</si>
  <si>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</si>
  <si>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</si>
  <si>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</si>
  <si>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</si>
  <si>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</si>
  <si>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</si>
  <si>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</si>
  <si>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</si>
  <si>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</si>
  <si>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</si>
  <si>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</si>
  <si>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</si>
  <si>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</si>
  <si>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</si>
  <si>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</si>
  <si>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</si>
  <si>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</si>
  <si>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</si>
  <si>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</si>
  <si>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</si>
  <si>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</si>
  <si>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</si>
  <si>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</si>
  <si>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</si>
  <si>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</si>
  <si>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</si>
  <si>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</si>
  <si>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</si>
  <si>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</si>
  <si>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</si>
  <si>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</si>
  <si>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</si>
  <si>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</si>
  <si>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</si>
  <si>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</si>
  <si>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</si>
  <si>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</si>
  <si>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</si>
  <si>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</si>
  <si>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</si>
  <si>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</si>
  <si>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</si>
  <si>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</si>
  <si>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</si>
  <si>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</si>
  <si>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</si>
  <si>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</si>
  <si>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</si>
  <si>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</si>
  <si>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</si>
  <si>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</si>
  <si>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</si>
  <si>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</si>
  <si>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</si>
  <si>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</si>
  <si>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</si>
  <si>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</si>
  <si>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</si>
  <si>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</si>
  <si>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</si>
  <si>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</si>
  <si>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</si>
  <si>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</si>
  <si>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</si>
  <si>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</si>
  <si>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</si>
  <si>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</si>
  <si>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</si>
  <si>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</si>
  <si>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</si>
  <si>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</si>
  <si>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</si>
  <si>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</si>
  <si>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</si>
  <si>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</si>
  <si>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</si>
  <si>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</si>
  <si>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</si>
  <si>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</si>
  <si>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</si>
  <si>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</si>
  <si>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</si>
  <si>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</si>
  <si>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</si>
  <si>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</si>
  <si>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</si>
  <si>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</si>
  <si>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</si>
  <si>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</si>
  <si>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</si>
  <si>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</si>
  <si>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</si>
  <si>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</si>
  <si>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</si>
  <si>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</si>
  <si>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</si>
  <si>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</si>
  <si>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</si>
  <si>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</si>
  <si>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</si>
  <si>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</si>
  <si>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</si>
  <si>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</si>
  <si>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</si>
  <si>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</si>
  <si>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</si>
  <si>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</si>
  <si>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</si>
  <si>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</si>
  <si>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</si>
  <si>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</si>
  <si>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</si>
  <si>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</si>
  <si>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</si>
  <si>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</si>
  <si>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</si>
  <si>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</si>
  <si>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</si>
  <si>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</si>
  <si>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</si>
  <si>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</si>
  <si>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</si>
  <si>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</si>
  <si>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</si>
  <si>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</si>
  <si>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</si>
  <si>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</si>
  <si>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</si>
  <si>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</si>
  <si>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</si>
  <si>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</si>
  <si>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</si>
  <si>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</si>
  <si>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</si>
  <si>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</si>
  <si>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</si>
  <si>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</si>
  <si>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</si>
  <si>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</si>
  <si>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</si>
  <si>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</si>
  <si>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</si>
  <si>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</si>
  <si>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</si>
  <si>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</si>
  <si>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</si>
  <si>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</si>
  <si>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</si>
  <si>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</si>
  <si>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</si>
  <si>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</si>
  <si>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</si>
  <si>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</si>
  <si>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</si>
  <si>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</si>
  <si>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</si>
  <si>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</si>
  <si>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</si>
  <si>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</si>
  <si>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</si>
  <si>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</si>
  <si>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</si>
  <si>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</si>
  <si>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</si>
  <si>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</si>
  <si>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</si>
  <si>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</si>
  <si>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</si>
  <si>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</si>
  <si>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</si>
  <si>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</si>
  <si>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</si>
  <si>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</si>
  <si>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</si>
  <si>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</si>
  <si>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</si>
  <si>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</si>
  <si>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</si>
  <si>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</si>
  <si>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</si>
  <si>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</si>
  <si>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</si>
  <si>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</si>
  <si>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</si>
  <si>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</si>
  <si>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</si>
  <si>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</si>
  <si>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</si>
  <si>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</si>
  <si>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</si>
  <si>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</si>
  <si>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</si>
  <si>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</si>
  <si>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</si>
  <si>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</si>
  <si>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</si>
  <si>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</si>
  <si>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</si>
  <si>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</si>
  <si>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</si>
  <si>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</si>
  <si>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</si>
  <si>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</si>
  <si>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</si>
  <si>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</si>
  <si>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</si>
  <si>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</si>
  <si>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</si>
  <si>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</si>
  <si>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</si>
  <si>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</si>
  <si>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</si>
  <si>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</si>
  <si>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</si>
  <si>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</si>
  <si>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</si>
  <si>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</si>
  <si>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</si>
  <si>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</si>
  <si>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</si>
  <si>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</si>
  <si>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</si>
  <si>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</si>
  <si>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</si>
  <si>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</si>
  <si>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</si>
  <si>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</si>
  <si>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</si>
  <si>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</si>
  <si>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</si>
  <si>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</si>
  <si>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</si>
  <si>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</si>
  <si>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</si>
  <si>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</si>
  <si>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</si>
  <si>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</si>
  <si>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</si>
  <si>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</si>
  <si>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</si>
  <si>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</si>
  <si>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</si>
  <si>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</si>
  <si>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</si>
  <si>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</si>
  <si>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</si>
  <si>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</si>
  <si>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</si>
  <si>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</si>
  <si>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</si>
  <si>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</si>
  <si>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</si>
  <si>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</si>
  <si>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</si>
  <si>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</si>
  <si>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</si>
  <si>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</si>
  <si>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</si>
  <si>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</si>
  <si>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</si>
  <si>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</si>
  <si>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</si>
  <si>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</si>
  <si>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</si>
  <si>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</si>
  <si>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</si>
  <si>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</si>
  <si>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</si>
  <si>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</si>
  <si>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</si>
  <si>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</si>
  <si>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</si>
  <si>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</si>
  <si>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</si>
  <si>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</si>
  <si>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</si>
  <si>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</si>
  <si>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</si>
  <si>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</si>
  <si>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</si>
  <si>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</si>
  <si>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</si>
  <si>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</si>
  <si>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</si>
  <si>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</si>
  <si>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</si>
  <si>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</si>
  <si>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</si>
  <si>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</si>
  <si>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</si>
  <si>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</si>
  <si>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</si>
  <si>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</si>
  <si>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</si>
  <si>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</si>
  <si>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</si>
  <si>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</si>
  <si>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</si>
  <si>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</si>
  <si>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</si>
  <si>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</si>
  <si>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</si>
  <si>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</si>
  <si>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</si>
  <si>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</si>
  <si>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</si>
  <si>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</si>
  <si>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</si>
  <si>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</si>
  <si>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</si>
  <si>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</si>
  <si>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</si>
  <si>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</si>
  <si>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</si>
  <si>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</si>
  <si>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</si>
  <si>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</si>
  <si>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</si>
  <si>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</si>
  <si>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</si>
  <si>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</si>
  <si>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</si>
  <si>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</si>
  <si>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</si>
  <si>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</si>
  <si>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</si>
  <si>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</si>
  <si>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</si>
  <si>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</si>
  <si>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</si>
  <si>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</si>
  <si>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</si>
  <si>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</si>
  <si>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</si>
  <si>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</si>
  <si>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</si>
  <si>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</si>
  <si>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</si>
  <si>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</si>
  <si>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</si>
  <si>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</si>
  <si>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</si>
  <si>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</si>
  <si>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</si>
  <si>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</si>
  <si>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</si>
  <si>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</si>
  <si>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</si>
  <si>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</si>
  <si>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</si>
  <si>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</si>
  <si>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</si>
  <si>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</si>
  <si>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</si>
  <si>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</si>
  <si>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</si>
  <si>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</si>
  <si>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</si>
  <si>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</si>
  <si>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</si>
  <si>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</si>
  <si>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</si>
  <si>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</si>
  <si>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</si>
  <si>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</si>
  <si>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</si>
  <si>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</si>
  <si>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</si>
  <si>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</si>
  <si>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</si>
  <si>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</si>
  <si>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</si>
  <si>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</si>
  <si>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</si>
  <si>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</si>
  <si>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</si>
  <si>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</si>
  <si>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</si>
  <si>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</si>
  <si>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</si>
  <si>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</si>
  <si>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</si>
  <si>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</si>
  <si>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</si>
  <si>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</si>
  <si>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</si>
  <si>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</si>
  <si>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</si>
  <si>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</si>
  <si>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</si>
  <si>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</si>
  <si>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</si>
  <si>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</si>
  <si>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</si>
  <si>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</si>
  <si>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</si>
  <si>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</si>
  <si>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</si>
  <si>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</si>
  <si>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</si>
  <si>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</si>
  <si>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</si>
  <si>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</si>
  <si>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</si>
  <si>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</si>
  <si>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</si>
  <si>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</si>
  <si>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</si>
  <si>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</si>
  <si>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</si>
  <si>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</si>
  <si>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</si>
  <si>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</si>
  <si>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</si>
  <si>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</si>
  <si>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</si>
  <si>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</si>
  <si>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</si>
  <si>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</si>
  <si>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</si>
  <si>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</si>
  <si>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</si>
  <si>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</si>
  <si>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</si>
  <si>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</si>
  <si>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</si>
  <si>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</si>
  <si>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</si>
  <si>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</si>
  <si>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</si>
  <si>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</si>
  <si>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</si>
  <si>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</si>
  <si>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</si>
  <si>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</si>
  <si>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</si>
  <si>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</si>
  <si>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</si>
  <si>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</si>
  <si>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</si>
  <si>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</si>
  <si>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</si>
  <si>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</si>
  <si>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</si>
  <si>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</si>
  <si>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</si>
  <si>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</si>
  <si>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</si>
  <si>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</si>
  <si>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</si>
  <si>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</si>
  <si>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</si>
  <si>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</si>
  <si>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</si>
  <si>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</si>
  <si>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</si>
  <si>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</si>
  <si>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</si>
  <si>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</si>
  <si>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</si>
  <si>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</si>
  <si>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</si>
  <si>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</si>
  <si>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</si>
  <si>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</si>
  <si>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</si>
  <si>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</si>
  <si>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</si>
  <si>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</si>
  <si>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</si>
  <si>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</si>
  <si>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</si>
  <si>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</si>
  <si>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</si>
  <si>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</si>
  <si>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</si>
  <si>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</si>
  <si>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</si>
  <si>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</si>
  <si>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</si>
  <si>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</si>
  <si>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</si>
  <si>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</si>
  <si>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</si>
  <si>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</si>
  <si>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</si>
  <si>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</si>
  <si>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</si>
  <si>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</si>
  <si>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</si>
  <si>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</si>
  <si>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</si>
  <si>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</si>
  <si>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</si>
  <si>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</si>
  <si>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</si>
  <si>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</si>
  <si>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</si>
  <si>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</si>
  <si>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</si>
  <si>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</si>
  <si>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</si>
  <si>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</si>
  <si>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</si>
  <si>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</si>
  <si>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</si>
  <si>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</si>
  <si>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</si>
  <si>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</si>
  <si>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</si>
  <si>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</si>
  <si>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</si>
  <si>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</si>
  <si>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</si>
  <si>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</si>
  <si>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</si>
  <si>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</si>
  <si>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</si>
  <si>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</si>
  <si>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</si>
  <si>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</si>
  <si>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</si>
  <si>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</si>
  <si>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</si>
  <si>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</si>
  <si>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</si>
  <si>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</si>
  <si>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</si>
  <si>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</si>
  <si>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</si>
  <si>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</si>
  <si>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</si>
  <si>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</si>
  <si>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</si>
  <si>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</si>
  <si>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</si>
  <si>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</si>
  <si>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</si>
  <si>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</si>
  <si>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</si>
  <si>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</si>
  <si>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</si>
  <si>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</si>
  <si>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</si>
  <si>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</si>
  <si>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</si>
  <si>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</si>
  <si>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</si>
  <si>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</si>
  <si>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</si>
  <si>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</si>
  <si>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</si>
  <si>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</si>
  <si>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</si>
  <si>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</si>
  <si>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</si>
  <si>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</si>
  <si>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</si>
  <si>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</si>
  <si>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</si>
  <si>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</si>
  <si>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</si>
  <si>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</si>
  <si>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</si>
  <si>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</si>
  <si>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</si>
  <si>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</si>
  <si>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</si>
  <si>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</si>
  <si>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</si>
  <si>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</si>
  <si>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</si>
  <si>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</si>
  <si>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</si>
  <si>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</si>
  <si>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</si>
  <si>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</si>
  <si>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</si>
  <si>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</si>
  <si>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</si>
  <si>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</si>
  <si>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</si>
  <si>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</si>
  <si>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</si>
  <si>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</si>
  <si>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</si>
  <si>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</si>
  <si>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</si>
  <si>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</si>
  <si>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</si>
  <si>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</si>
  <si>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</si>
  <si>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</si>
  <si>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</si>
  <si>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</si>
  <si>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</si>
  <si>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</si>
  <si>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</si>
  <si>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</si>
  <si>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</si>
  <si>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</si>
  <si>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</si>
  <si>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</si>
  <si>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</si>
  <si>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</si>
  <si>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</si>
  <si>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</si>
  <si>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</si>
  <si>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</si>
  <si>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</si>
  <si>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</si>
  <si>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</si>
  <si>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</si>
  <si>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</si>
  <si>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</si>
  <si>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</si>
  <si>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</si>
  <si>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</si>
  <si>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</si>
  <si>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</si>
  <si>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</si>
  <si>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</si>
  <si>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</si>
  <si>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</si>
  <si>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</si>
  <si>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</si>
  <si>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</si>
  <si>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</si>
  <si>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</si>
  <si>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</si>
  <si>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</si>
  <si>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</si>
  <si>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</si>
  <si>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</si>
  <si>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</si>
  <si>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</si>
  <si>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</si>
  <si>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</si>
  <si>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</si>
  <si>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</si>
  <si>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</si>
  <si>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</si>
  <si>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</si>
  <si>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</si>
  <si>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</si>
  <si>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</si>
  <si>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</si>
  <si>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</si>
  <si>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</si>
  <si>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</si>
  <si>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</si>
  <si>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</si>
  <si>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</si>
  <si>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</si>
  <si>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</si>
  <si>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</si>
  <si>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</si>
  <si>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</si>
  <si>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</si>
  <si>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</si>
  <si>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</si>
  <si>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</si>
  <si>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</si>
  <si>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</si>
  <si>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</si>
  <si>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</si>
  <si>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</si>
  <si>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</si>
  <si>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</si>
  <si>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</si>
  <si>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</si>
  <si>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</si>
  <si>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</si>
  <si>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</si>
  <si>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</si>
  <si>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</si>
  <si>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</si>
  <si>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</si>
  <si>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</si>
  <si>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</si>
  <si>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</si>
  <si>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</si>
  <si>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</si>
  <si>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</si>
  <si>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</si>
  <si>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</si>
  <si>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</si>
  <si>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</si>
  <si>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</si>
  <si>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</si>
  <si>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</si>
  <si>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</si>
  <si>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</si>
  <si>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</si>
  <si>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</si>
  <si>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</si>
  <si>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</si>
  <si>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</si>
  <si>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</si>
  <si>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</si>
  <si>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</si>
  <si>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</si>
  <si>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</si>
  <si>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</si>
  <si>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</si>
  <si>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</si>
  <si>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</si>
  <si>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</si>
  <si>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</si>
  <si>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</si>
  <si>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</si>
  <si>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</si>
  <si>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</si>
  <si>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</si>
  <si>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</si>
  <si>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</si>
  <si>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</si>
  <si>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</si>
  <si>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</si>
  <si>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</si>
  <si>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</si>
  <si>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</si>
  <si>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</si>
  <si>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</si>
  <si>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</si>
  <si>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</si>
  <si>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</si>
  <si>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</si>
  <si>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</si>
  <si>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</si>
  <si>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</si>
  <si>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</si>
  <si>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</si>
  <si>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</si>
  <si>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</si>
  <si>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</si>
  <si>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</si>
  <si>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</si>
  <si>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</si>
  <si>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</si>
  <si>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</si>
  <si>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</si>
  <si>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</si>
  <si>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</si>
  <si>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</si>
  <si>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</si>
  <si>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</si>
  <si>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</si>
  <si>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</si>
  <si>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</si>
  <si>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</si>
  <si>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</si>
  <si>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</si>
  <si>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</si>
  <si>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</si>
  <si>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</si>
  <si>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</si>
  <si>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</si>
  <si>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</si>
  <si>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</si>
  <si>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</si>
  <si>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</si>
  <si>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</si>
  <si>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</si>
  <si>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</si>
  <si>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</si>
  <si>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</si>
  <si>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</si>
  <si>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</si>
  <si>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</si>
  <si>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</si>
  <si>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</si>
  <si>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</si>
  <si>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</si>
  <si>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</si>
  <si>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</si>
  <si>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</si>
  <si>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</si>
  <si>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</si>
  <si>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</si>
  <si>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</si>
  <si>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</si>
  <si>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</si>
  <si>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</si>
  <si>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</si>
  <si>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</si>
  <si>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</si>
  <si>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</si>
  <si>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</si>
  <si>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</si>
  <si>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</si>
  <si>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</si>
  <si>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</si>
  <si>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</si>
  <si>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</si>
  <si>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</si>
  <si>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</si>
  <si>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</si>
  <si>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</si>
  <si>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</si>
  <si>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</si>
  <si>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</si>
  <si>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</si>
  <si>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</si>
  <si>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</si>
  <si>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</si>
  <si>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</si>
  <si>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</si>
  <si>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</si>
  <si>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</si>
  <si>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</si>
  <si>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</si>
  <si>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</si>
  <si>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</si>
  <si>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</si>
  <si>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</si>
  <si>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</si>
  <si>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</si>
  <si>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</si>
  <si>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</si>
  <si>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</si>
  <si>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</si>
  <si>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</si>
  <si>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</si>
  <si>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</si>
  <si>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</si>
  <si>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</si>
  <si>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</si>
  <si>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</si>
  <si>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</si>
  <si>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</si>
  <si>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</si>
  <si>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</si>
  <si>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</si>
  <si>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</si>
  <si>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</si>
  <si>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</si>
  <si>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</si>
  <si>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</si>
  <si>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</si>
  <si>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</si>
  <si>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</si>
  <si>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</si>
  <si>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</si>
  <si>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</si>
  <si>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</si>
  <si>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</si>
  <si>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</si>
  <si>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</si>
  <si>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</si>
  <si>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</si>
  <si>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</si>
  <si>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</si>
  <si>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</si>
  <si>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</si>
  <si>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</si>
  <si>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</si>
  <si>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</si>
  <si>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</si>
  <si>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</si>
  <si>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</si>
  <si>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</si>
  <si>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</si>
  <si>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</si>
  <si>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</si>
  <si>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</si>
  <si>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</si>
  <si>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</si>
  <si>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</si>
  <si>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</si>
  <si>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</si>
  <si>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</si>
  <si>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</si>
  <si>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</si>
  <si>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</si>
  <si>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</si>
  <si>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</si>
  <si>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</si>
  <si>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</si>
  <si>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</si>
  <si>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</si>
  <si>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</si>
  <si>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</si>
  <si>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</si>
  <si>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</si>
  <si>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</si>
  <si>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</si>
  <si>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</si>
  <si>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</si>
  <si>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</si>
  <si>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</si>
  <si>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</si>
  <si>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</si>
  <si>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</si>
  <si>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</si>
  <si>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</si>
  <si>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</si>
  <si>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</si>
  <si>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</si>
  <si>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</si>
  <si>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</si>
  <si>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</si>
  <si>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</si>
  <si>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</si>
  <si>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</si>
  <si>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</si>
  <si>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</si>
  <si>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</si>
  <si>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</si>
  <si>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</si>
  <si>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</si>
  <si>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</si>
  <si>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</si>
  <si>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</si>
  <si>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</si>
  <si>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</si>
  <si>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</si>
  <si>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</si>
  <si>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</si>
  <si>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</si>
  <si>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</si>
  <si>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</si>
  <si>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</si>
  <si>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</si>
  <si>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</si>
  <si>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</si>
  <si>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</si>
  <si>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</si>
  <si>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</si>
  <si>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</si>
  <si>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</si>
  <si>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</si>
  <si>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</si>
  <si>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</si>
  <si>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</si>
  <si>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</si>
  <si>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</si>
  <si>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</si>
  <si>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</si>
  <si>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</si>
  <si>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</si>
  <si>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</si>
  <si>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</si>
  <si>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</si>
  <si>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</si>
  <si>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</si>
  <si>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</si>
  <si>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</si>
  <si>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</si>
  <si>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</si>
  <si>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</si>
  <si>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</si>
  <si>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</si>
  <si>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</si>
  <si>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</si>
  <si>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</si>
  <si>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</si>
  <si>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</si>
  <si>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</si>
  <si>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</si>
  <si>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</si>
  <si>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</si>
  <si>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</si>
  <si>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</si>
  <si>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</si>
  <si>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</si>
  <si>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</si>
  <si>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</si>
  <si>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</si>
  <si>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</si>
  <si>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</si>
  <si>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</si>
  <si>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</si>
  <si>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</si>
  <si>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</si>
  <si>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</si>
  <si>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</si>
  <si>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</si>
  <si>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</si>
  <si>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</si>
  <si>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</si>
  <si>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</si>
  <si>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</si>
  <si>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</si>
  <si>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</si>
  <si>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</si>
  <si>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</si>
  <si>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</si>
  <si>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</si>
  <si>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</si>
  <si>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</si>
  <si>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</si>
  <si>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</si>
  <si>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</si>
  <si>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</si>
  <si>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</si>
  <si>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</si>
  <si>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</si>
  <si>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</si>
  <si>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</si>
  <si>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</si>
  <si>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</si>
  <si>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</si>
  <si>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</si>
  <si>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</si>
  <si>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</si>
  <si>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</si>
  <si>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</si>
  <si>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</si>
  <si>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</si>
  <si>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</si>
  <si>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</si>
  <si>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</si>
  <si>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</si>
  <si>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</si>
  <si>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</si>
  <si>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</si>
  <si>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</si>
  <si>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</si>
  <si>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</si>
  <si>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</si>
  <si>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</si>
  <si>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</si>
  <si>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</si>
  <si>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</si>
  <si>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</si>
  <si>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</si>
  <si>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</si>
  <si>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</si>
  <si>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</si>
  <si>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</si>
  <si>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</si>
  <si>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</si>
  <si>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</si>
  <si>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</si>
  <si>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</si>
  <si>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</si>
  <si>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</si>
  <si>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</si>
  <si>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</si>
  <si>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</si>
  <si>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</si>
  <si>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</si>
  <si>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</si>
  <si>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</si>
  <si>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</si>
  <si>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</si>
  <si>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</si>
  <si>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</si>
  <si>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</si>
  <si>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</si>
  <si>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</si>
  <si>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</si>
  <si>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</si>
  <si>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</si>
  <si>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</si>
  <si>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</si>
  <si>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</si>
  <si>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</si>
  <si>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</si>
  <si>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</si>
  <si>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</si>
  <si>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</si>
  <si>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</si>
  <si>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</si>
  <si>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</si>
  <si>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</si>
  <si>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</si>
  <si>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</si>
  <si>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</si>
  <si>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</si>
  <si>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</si>
  <si>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</si>
  <si>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</si>
  <si>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</si>
  <si>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</si>
  <si>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</si>
  <si>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</si>
  <si>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</si>
  <si>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</si>
  <si>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</si>
  <si>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</si>
  <si>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</si>
  <si>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</si>
  <si>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</si>
  <si>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</si>
  <si>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</si>
  <si>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</si>
  <si>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</si>
  <si>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</si>
  <si>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</si>
  <si>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</si>
  <si>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</si>
  <si>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</si>
  <si>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</si>
  <si>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</si>
  <si>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</si>
  <si>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</si>
  <si>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</si>
  <si>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</si>
  <si>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</si>
  <si>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</si>
  <si>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</si>
  <si>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</si>
  <si>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</si>
  <si>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</si>
  <si>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</si>
  <si>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</si>
  <si>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</si>
  <si>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</si>
  <si>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</si>
  <si>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</si>
  <si>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</si>
  <si>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</si>
  <si>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</si>
  <si>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</si>
  <si>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</si>
  <si>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</si>
  <si>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</si>
  <si>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</si>
  <si>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</si>
  <si>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</si>
  <si>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</si>
  <si>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</si>
  <si>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</si>
  <si>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</si>
  <si>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</si>
  <si>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</si>
  <si>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</si>
  <si>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</si>
  <si>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</si>
  <si>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</si>
  <si>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</si>
  <si>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</si>
  <si>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</si>
  <si>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</si>
  <si>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</si>
  <si>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</si>
  <si>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</si>
  <si>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</si>
  <si>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</si>
  <si>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</si>
  <si>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</si>
  <si>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</si>
  <si>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</si>
  <si>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</si>
  <si>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</si>
  <si>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</si>
  <si>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</si>
  <si>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</si>
  <si>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</si>
  <si>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</si>
  <si>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</si>
  <si>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</si>
  <si>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</si>
  <si>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</si>
  <si>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</si>
  <si>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</si>
  <si>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</si>
  <si>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</si>
  <si>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</si>
  <si>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</si>
  <si>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</si>
  <si>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</si>
  <si>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</si>
  <si>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</si>
  <si>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</si>
  <si>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</si>
  <si>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</si>
  <si>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</si>
  <si>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</si>
  <si>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</si>
  <si>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</si>
  <si>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</si>
  <si>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</si>
  <si>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</si>
  <si>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</si>
  <si>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</si>
  <si>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</si>
  <si>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</si>
  <si>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</si>
  <si>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</si>
  <si>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</si>
  <si>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</si>
  <si>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</si>
  <si>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</si>
  <si>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</si>
  <si>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</si>
  <si>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</si>
  <si>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</si>
  <si>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</si>
  <si>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</si>
  <si>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</si>
  <si>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</si>
  <si>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</si>
  <si>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</si>
  <si>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</si>
  <si>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</si>
  <si>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</si>
  <si>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</si>
  <si>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</si>
  <si>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</si>
  <si>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</si>
  <si>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</si>
  <si>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</si>
  <si>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</si>
  <si>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</si>
  <si>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</si>
  <si>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</si>
  <si>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</si>
  <si>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</si>
  <si>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</si>
  <si>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</si>
  <si>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</si>
  <si>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</si>
  <si>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</si>
  <si>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</si>
  <si>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</si>
  <si>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</si>
  <si>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</si>
  <si>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</si>
  <si>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</si>
  <si>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</si>
  <si>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</si>
  <si>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</si>
  <si>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</si>
  <si>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</si>
  <si>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</si>
  <si>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</si>
  <si>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</si>
  <si>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</si>
  <si>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</si>
  <si>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</si>
  <si>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</si>
  <si>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</si>
  <si>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</si>
  <si>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</si>
  <si>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</si>
  <si>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</si>
  <si>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</si>
  <si>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</si>
  <si>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</si>
  <si>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</si>
  <si>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</si>
  <si>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</si>
  <si>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</si>
  <si>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</si>
  <si>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</si>
  <si>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</si>
  <si>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</si>
  <si>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</si>
  <si>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</si>
  <si>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</si>
  <si>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</si>
  <si>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</si>
  <si>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</si>
  <si>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</si>
  <si>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</si>
  <si>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</si>
  <si>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</si>
  <si>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</si>
  <si>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</si>
  <si>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</si>
  <si>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</si>
  <si>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</si>
  <si>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</si>
  <si>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</si>
  <si>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</si>
  <si>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</si>
  <si>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</si>
  <si>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</si>
  <si>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</si>
  <si>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</si>
  <si>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</si>
  <si>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</si>
  <si>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</si>
  <si>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</si>
  <si>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</si>
  <si>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</si>
  <si>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</si>
  <si>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</si>
  <si>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</si>
  <si>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</si>
  <si>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</si>
  <si>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</si>
  <si>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</si>
  <si>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</si>
  <si>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</si>
  <si>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</si>
  <si>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</si>
  <si>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</si>
  <si>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</si>
  <si>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</si>
  <si>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</si>
  <si>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</si>
  <si>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</si>
  <si>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</si>
  <si>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</si>
  <si>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</si>
  <si>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</si>
  <si>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</si>
  <si>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</si>
  <si>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</si>
  <si>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</si>
  <si>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</si>
  <si>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</si>
  <si>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</si>
  <si>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</si>
  <si>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</si>
  <si>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</si>
  <si>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</si>
  <si>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</si>
  <si>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</si>
  <si>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</si>
  <si>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</si>
  <si>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</si>
  <si>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</si>
  <si>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</si>
  <si>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</si>
  <si>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</si>
  <si>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</si>
  <si>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</si>
  <si>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</si>
  <si>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</si>
  <si>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</si>
  <si>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</si>
  <si>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</si>
  <si>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</si>
  <si>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</si>
  <si>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</si>
  <si>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</si>
  <si>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</si>
  <si>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</si>
  <si>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</si>
  <si>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</si>
  <si>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</si>
  <si>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</si>
  <si>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</si>
  <si>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</si>
  <si>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</si>
  <si>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</si>
  <si>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</si>
  <si>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</si>
  <si>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</si>
  <si>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</si>
  <si>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</si>
  <si>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</si>
  <si>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</si>
  <si>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</si>
  <si>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</si>
  <si>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</si>
  <si>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</si>
  <si>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</si>
  <si>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</si>
  <si>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</si>
  <si>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</si>
  <si>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</si>
  <si>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</si>
  <si>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</si>
  <si>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</si>
  <si>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</si>
  <si>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</si>
  <si>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</si>
  <si>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</si>
  <si>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</si>
  <si>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</si>
  <si>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</si>
  <si>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</si>
  <si>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</si>
  <si>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</si>
  <si>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</si>
  <si>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</si>
  <si>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</si>
  <si>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</si>
  <si>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</si>
  <si>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</si>
  <si>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</si>
  <si>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</si>
  <si>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</si>
  <si>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</si>
  <si>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</si>
  <si>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</si>
  <si>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</si>
  <si>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</si>
  <si>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</si>
  <si>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</si>
  <si>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</si>
  <si>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</si>
  <si>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</si>
  <si>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</si>
  <si>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</si>
  <si>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</si>
  <si>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</si>
  <si>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</si>
  <si>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</si>
  <si>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</si>
  <si>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</si>
  <si>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</si>
  <si>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</si>
  <si>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</si>
  <si>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</si>
  <si>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</si>
  <si>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</si>
  <si>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</si>
  <si>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</si>
  <si>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</si>
  <si>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</si>
  <si>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</si>
  <si>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</si>
  <si>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</si>
  <si>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</si>
  <si>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</si>
  <si>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</si>
  <si>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</si>
  <si>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</si>
  <si>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</si>
  <si>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</si>
  <si>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</si>
  <si>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</si>
  <si>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</si>
  <si>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</si>
  <si>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</si>
  <si>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</si>
  <si>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</si>
  <si>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</si>
  <si>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</si>
  <si>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</si>
  <si>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</si>
  <si>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</si>
  <si>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</si>
  <si>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</si>
  <si>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</si>
  <si>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</si>
  <si>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</si>
  <si>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</si>
  <si>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</si>
  <si>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</si>
  <si>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</si>
  <si>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</si>
  <si>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</si>
  <si>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</si>
  <si>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</si>
  <si>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</si>
  <si>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</si>
  <si>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</si>
  <si>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</si>
  <si>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</si>
  <si>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</si>
  <si>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</si>
  <si>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</si>
  <si>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</si>
  <si>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</si>
  <si>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</si>
  <si>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</si>
  <si>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</si>
  <si>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</si>
  <si>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</si>
  <si>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</si>
  <si>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</si>
  <si>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</si>
  <si>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</si>
  <si>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</si>
  <si>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</si>
  <si>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</si>
  <si>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</si>
  <si>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</si>
  <si>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</si>
  <si>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</si>
  <si>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</si>
  <si>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</si>
  <si>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</si>
  <si>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</si>
  <si>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</si>
  <si>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</si>
  <si>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</si>
  <si>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</si>
  <si>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</si>
  <si>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</si>
  <si>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</si>
  <si>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</si>
  <si>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</si>
  <si>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</si>
  <si>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</si>
  <si>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</si>
  <si>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</si>
  <si>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</si>
  <si>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</si>
  <si>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</si>
  <si>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</si>
  <si>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</si>
  <si>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</si>
  <si>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</si>
  <si>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</si>
  <si>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</si>
  <si>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</si>
  <si>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</si>
  <si>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</si>
  <si>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</si>
  <si>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</si>
  <si>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</si>
  <si>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</si>
  <si>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</si>
  <si>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</si>
  <si>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</si>
  <si>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</si>
  <si>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</si>
  <si>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</si>
  <si>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</si>
  <si>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</si>
  <si>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</si>
  <si>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</si>
  <si>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</si>
  <si>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</si>
  <si>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</si>
  <si>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</si>
  <si>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</si>
  <si>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</si>
  <si>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</si>
  <si>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</si>
  <si>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</si>
  <si>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</si>
  <si>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</si>
  <si>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</si>
  <si>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</si>
  <si>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</si>
  <si>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</si>
  <si>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</si>
  <si>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</si>
  <si>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</si>
  <si>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</si>
  <si>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</si>
  <si>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</si>
  <si>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</si>
  <si>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</si>
  <si>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</si>
  <si>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</si>
  <si>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</si>
  <si>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</si>
  <si>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</si>
  <si>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</si>
  <si>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</si>
  <si>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</si>
  <si>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</si>
  <si>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</si>
  <si>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</si>
  <si>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</si>
  <si>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</si>
  <si>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</si>
  <si>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</si>
  <si>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</si>
  <si>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</si>
  <si>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</si>
  <si>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</si>
  <si>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</si>
  <si>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</si>
  <si>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</si>
  <si>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</si>
  <si>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</si>
  <si>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</si>
  <si>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</si>
  <si>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</si>
  <si>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</si>
  <si>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</si>
  <si>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</si>
  <si>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</si>
  <si>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</si>
  <si>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</si>
  <si>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</si>
  <si>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</si>
  <si>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</si>
  <si>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</si>
  <si>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</si>
  <si>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</si>
  <si>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</si>
  <si>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</si>
  <si>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</si>
  <si>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</si>
  <si>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</si>
  <si>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</si>
  <si>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</si>
  <si>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</si>
  <si>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</si>
  <si>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</si>
  <si>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</si>
  <si>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</si>
  <si>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</si>
  <si>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</si>
  <si>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</si>
  <si>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</si>
  <si>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</si>
  <si>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</si>
  <si>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</si>
  <si>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</si>
  <si>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</si>
  <si>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</si>
  <si>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</si>
  <si>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</si>
  <si>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</si>
  <si>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</si>
  <si>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</si>
  <si>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</si>
  <si>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</si>
  <si>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</si>
  <si>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</si>
  <si>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</si>
  <si>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</si>
  <si>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</si>
  <si>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</si>
  <si>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</si>
  <si>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</si>
  <si>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</si>
  <si>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</si>
  <si>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</si>
  <si>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</si>
  <si>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</si>
  <si>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</si>
  <si>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</si>
  <si>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</si>
  <si>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</si>
  <si>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</si>
  <si>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</si>
  <si>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</si>
  <si>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</si>
  <si>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</si>
  <si>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</si>
  <si>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</si>
  <si>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</si>
  <si>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</si>
  <si>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</si>
  <si>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</si>
  <si>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</si>
  <si>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</si>
  <si>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</si>
  <si>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</si>
  <si>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</si>
  <si>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</si>
  <si>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</si>
  <si>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</si>
  <si>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</si>
  <si>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</si>
  <si>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</si>
  <si>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</si>
  <si>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</si>
  <si>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</si>
  <si>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</si>
  <si>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</si>
  <si>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</si>
  <si>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</si>
  <si>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</si>
  <si>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</si>
  <si>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</si>
  <si>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</si>
  <si>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</si>
  <si>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</si>
  <si>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</si>
  <si>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</si>
  <si>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</si>
  <si>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</si>
  <si>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</si>
  <si>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</si>
  <si>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</si>
  <si>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</si>
  <si>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</si>
  <si>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</si>
  <si>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</si>
  <si>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</si>
  <si>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</si>
  <si>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</si>
  <si>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</si>
  <si>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</si>
  <si>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</si>
  <si>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</si>
  <si>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</si>
  <si>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</si>
  <si>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</si>
  <si>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</si>
  <si>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</si>
  <si>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</si>
  <si>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</si>
  <si>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</si>
  <si>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</si>
  <si>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</si>
  <si>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</si>
  <si>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</si>
  <si>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</si>
  <si>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</si>
  <si>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</si>
  <si>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</si>
  <si>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</si>
  <si>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</si>
  <si>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</si>
  <si>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</si>
  <si>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</si>
  <si>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</si>
  <si>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</si>
  <si>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</si>
  <si>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</si>
  <si>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</si>
  <si>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</si>
  <si>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</si>
  <si>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</si>
  <si>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</si>
  <si>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</si>
  <si>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</si>
  <si>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</si>
  <si>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</si>
  <si>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</si>
  <si>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</si>
  <si>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</si>
  <si>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</si>
  <si>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</si>
  <si>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</si>
  <si>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</si>
  <si>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</si>
  <si>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</si>
  <si>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</si>
  <si>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</si>
  <si>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</si>
  <si>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</si>
  <si>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</si>
  <si>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</si>
  <si>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</si>
  <si>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</si>
  <si>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</si>
  <si>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</si>
  <si>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</si>
  <si>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</si>
  <si>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</si>
  <si>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</si>
  <si>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</si>
  <si>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</si>
  <si>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</si>
  <si>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</si>
  <si>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</si>
  <si>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</si>
  <si>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</si>
  <si>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</si>
  <si>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</si>
  <si>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</si>
  <si>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</si>
  <si>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</si>
  <si>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</si>
  <si>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</si>
  <si>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</si>
  <si>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</si>
  <si>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</si>
  <si>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</si>
  <si>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</si>
  <si>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</si>
  <si>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</si>
  <si>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</si>
  <si>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</si>
  <si>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</si>
  <si>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</si>
  <si>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</si>
  <si>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</si>
  <si>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</si>
  <si>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</si>
  <si>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</si>
  <si>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</si>
  <si>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</si>
  <si>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</si>
  <si>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</si>
  <si>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</si>
  <si>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</si>
  <si>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</si>
  <si>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</si>
  <si>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</si>
  <si>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</si>
  <si>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</si>
  <si>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</si>
  <si>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</si>
  <si>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</si>
  <si>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</si>
  <si>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</si>
  <si>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</si>
  <si>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</si>
  <si>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</si>
  <si>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</si>
  <si>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</si>
  <si>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</si>
  <si>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</si>
  <si>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</si>
  <si>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</si>
  <si>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</si>
  <si>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</si>
  <si>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</si>
  <si>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</si>
  <si>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</si>
  <si>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</si>
  <si>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</si>
  <si>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</si>
  <si>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</si>
  <si>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</si>
  <si>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</si>
  <si>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</si>
  <si>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</si>
  <si>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</si>
  <si>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</si>
  <si>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</si>
  <si>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</si>
  <si>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</si>
  <si>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</si>
  <si>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</si>
  <si>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</si>
  <si>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</si>
  <si>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</si>
  <si>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</si>
  <si>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</si>
  <si>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</si>
  <si>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</si>
  <si>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</si>
  <si>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</si>
  <si>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</si>
  <si>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</si>
  <si>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</si>
  <si>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</si>
  <si>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</si>
  <si>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</si>
  <si>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</si>
  <si>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</si>
  <si>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</si>
  <si>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</si>
  <si>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</si>
  <si>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</si>
  <si>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</si>
  <si>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</si>
  <si>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</si>
  <si>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</si>
  <si>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</si>
  <si>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</si>
  <si>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</si>
  <si>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</si>
  <si>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</si>
  <si>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</si>
  <si>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</si>
  <si>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</si>
  <si>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</si>
  <si>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</si>
  <si>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</si>
  <si>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</si>
  <si>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</si>
  <si>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</si>
  <si>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</si>
  <si>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</si>
  <si>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</si>
  <si>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</si>
  <si>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</si>
  <si>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</si>
  <si>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</si>
  <si>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</si>
  <si>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</si>
  <si>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</si>
  <si>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</si>
  <si>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</si>
  <si>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</si>
  <si>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</si>
  <si>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</si>
  <si>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</si>
  <si>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</si>
  <si>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</si>
  <si>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</si>
  <si>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</si>
  <si>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</si>
  <si>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</si>
  <si>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</si>
  <si>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</si>
  <si>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</si>
  <si>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</si>
  <si>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</si>
  <si>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</si>
  <si>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</si>
  <si>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</si>
  <si>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</si>
  <si>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</si>
  <si>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</si>
  <si>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</si>
  <si>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</si>
  <si>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</si>
  <si>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</si>
  <si>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</si>
  <si>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</si>
  <si>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</si>
  <si>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</si>
  <si>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</si>
  <si>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</si>
  <si>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</si>
  <si>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</si>
  <si>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</si>
  <si>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</si>
  <si>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</si>
  <si>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</si>
  <si>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</si>
  <si>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</si>
  <si>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</si>
  <si>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</si>
  <si>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</si>
  <si>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</si>
  <si>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</si>
  <si>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</si>
  <si>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</si>
  <si>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</si>
  <si>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</si>
  <si>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</si>
  <si>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</si>
  <si>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</si>
  <si>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</si>
  <si>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</si>
  <si>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</si>
  <si>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</si>
  <si>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</si>
  <si>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</si>
  <si>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</si>
  <si>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</si>
  <si>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</si>
  <si>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</si>
  <si>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</si>
  <si>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</si>
  <si>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</si>
  <si>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</si>
  <si>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</si>
  <si>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</si>
  <si>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</si>
  <si>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</si>
  <si>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</si>
  <si>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</si>
  <si>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</si>
  <si>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</si>
  <si>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</si>
  <si>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</si>
  <si>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</si>
  <si>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</si>
  <si>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</si>
  <si>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</si>
  <si>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</si>
  <si>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</si>
  <si>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</si>
  <si>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</si>
  <si>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</si>
  <si>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</si>
  <si>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</si>
  <si>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</si>
  <si>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</si>
  <si>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</si>
  <si>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</si>
  <si>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</si>
  <si>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</si>
  <si>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</si>
  <si>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</si>
  <si>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</si>
  <si>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</si>
  <si>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</si>
  <si>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</si>
  <si>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</si>
  <si>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</si>
  <si>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</si>
  <si>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</si>
  <si>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</si>
  <si>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</si>
  <si>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</si>
  <si>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</si>
  <si>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</si>
  <si>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</si>
  <si>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</si>
  <si>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</si>
  <si>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</si>
  <si>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</si>
  <si>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</si>
  <si>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</si>
  <si>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</si>
  <si>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</si>
  <si>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</si>
  <si>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</si>
  <si>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</si>
  <si>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</si>
  <si>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</si>
  <si>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</si>
  <si>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</si>
  <si>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</si>
  <si>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</si>
  <si>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</si>
  <si>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</si>
  <si>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</si>
  <si>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</si>
  <si>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</si>
  <si>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</si>
  <si>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</si>
  <si>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</si>
  <si>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</si>
  <si>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</si>
  <si>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</si>
  <si>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</si>
  <si>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</si>
  <si>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</si>
  <si>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</si>
  <si>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</si>
  <si>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</si>
  <si>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</si>
  <si>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</si>
  <si>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</si>
  <si>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</si>
  <si>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</si>
  <si>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</si>
  <si>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</si>
  <si>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</si>
  <si>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</si>
  <si>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</si>
  <si>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</si>
  <si>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</si>
  <si>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</si>
  <si>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</si>
  <si>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</si>
  <si>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</si>
  <si>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</si>
  <si>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</si>
  <si>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</si>
  <si>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</si>
  <si>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</si>
  <si>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</si>
  <si>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</si>
  <si>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</si>
  <si>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</si>
  <si>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</si>
  <si>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</si>
  <si>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</si>
  <si>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</si>
  <si>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</si>
  <si>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</si>
  <si>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</si>
  <si>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</si>
  <si>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</si>
  <si>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</si>
  <si>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</si>
  <si>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</si>
  <si>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</si>
  <si>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</si>
  <si>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</si>
  <si>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</si>
  <si>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</si>
  <si>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</si>
  <si>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</si>
  <si>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</si>
  <si>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</si>
  <si>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</si>
  <si>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</si>
  <si>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</si>
  <si>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</si>
  <si>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</si>
  <si>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</si>
  <si>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</si>
  <si>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</si>
  <si>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</si>
  <si>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</si>
  <si>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</si>
  <si>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</si>
  <si>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</si>
  <si>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</si>
  <si>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</si>
  <si>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</si>
  <si>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</si>
  <si>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</si>
  <si>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</si>
  <si>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</si>
  <si>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</si>
  <si>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</si>
  <si>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</si>
  <si>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</si>
  <si>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</si>
  <si>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</si>
  <si>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</si>
  <si>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</si>
  <si>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</si>
  <si>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</si>
  <si>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</si>
  <si>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</si>
  <si>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</si>
  <si>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</si>
  <si>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</si>
  <si>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</si>
  <si>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</si>
  <si>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</si>
  <si>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</si>
  <si>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</si>
  <si>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</si>
  <si>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</si>
  <si>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</si>
  <si>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</si>
  <si>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</si>
  <si>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</si>
  <si>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</si>
  <si>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</si>
  <si>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</si>
  <si>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</si>
  <si>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</si>
  <si>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</si>
  <si>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</si>
  <si>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</si>
  <si>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</si>
  <si>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</si>
  <si>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</si>
  <si>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</si>
  <si>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</si>
  <si>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</si>
  <si>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</si>
  <si>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</si>
  <si>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</si>
  <si>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</si>
  <si>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</si>
  <si>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</si>
  <si>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</si>
  <si>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</si>
  <si>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</si>
  <si>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</si>
  <si>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</si>
  <si>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</si>
  <si>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</si>
  <si>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</si>
  <si>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</si>
  <si>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</si>
  <si>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</si>
  <si>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</si>
  <si>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</si>
  <si>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</si>
  <si>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</si>
  <si>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</si>
  <si>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</si>
  <si>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</si>
  <si>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</si>
  <si>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</si>
  <si>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</si>
  <si>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</si>
  <si>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</si>
  <si>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</si>
  <si>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</si>
  <si>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</si>
  <si>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</si>
  <si>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</si>
  <si>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</si>
  <si>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</si>
  <si>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</si>
  <si>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</si>
  <si>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</si>
  <si>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</si>
  <si>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</si>
  <si>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</si>
  <si>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</si>
  <si>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</si>
  <si>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</si>
  <si>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</si>
  <si>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</si>
  <si>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</si>
  <si>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</si>
  <si>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</si>
  <si>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</si>
  <si>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</si>
  <si>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</si>
  <si>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</si>
  <si>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</si>
  <si>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</si>
  <si>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</si>
  <si>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</si>
  <si>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</si>
  <si>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</si>
  <si>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</si>
  <si>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</si>
  <si>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</si>
  <si>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</si>
  <si>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</si>
  <si>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</si>
  <si>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</si>
  <si>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</si>
  <si>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</si>
  <si>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</si>
  <si>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</si>
  <si>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</si>
  <si>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</si>
  <si>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</si>
  <si>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</si>
  <si>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</si>
  <si>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</si>
  <si>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</si>
  <si>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</si>
  <si>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</si>
  <si>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</si>
  <si>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</si>
  <si>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</si>
  <si>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</si>
  <si>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</si>
  <si>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</si>
  <si>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</si>
  <si>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</si>
  <si>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</si>
  <si>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</si>
  <si>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</si>
  <si>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</si>
  <si>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</si>
  <si>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</si>
  <si>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</si>
  <si>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</si>
  <si>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</si>
  <si>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</si>
  <si>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</si>
  <si>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</si>
  <si>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</si>
  <si>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</si>
  <si>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</si>
  <si>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</si>
  <si>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</si>
  <si>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</si>
  <si>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</si>
  <si>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</si>
  <si>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</si>
  <si>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</si>
  <si>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</si>
  <si>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</si>
  <si>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</si>
  <si>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</si>
  <si>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</si>
  <si>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</si>
  <si>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</si>
  <si>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</si>
  <si>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</si>
  <si>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</si>
  <si>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</si>
  <si>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</si>
  <si>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</si>
  <si>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</si>
  <si>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</si>
  <si>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</si>
  <si>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</si>
  <si>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</si>
  <si>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</si>
  <si>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</si>
  <si>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</si>
  <si>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</si>
  <si>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</si>
  <si>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</si>
  <si>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</si>
  <si>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</si>
  <si>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</si>
  <si>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</si>
  <si>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</si>
  <si>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</si>
  <si>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</si>
  <si>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</si>
  <si>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</si>
  <si>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</si>
  <si>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</si>
  <si>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</si>
  <si>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</si>
  <si>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</si>
  <si>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</si>
  <si>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</si>
  <si>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</si>
  <si>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</si>
  <si>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</si>
  <si>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</si>
  <si>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</si>
  <si>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</si>
  <si>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</si>
  <si>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</si>
  <si>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</si>
  <si>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</si>
  <si>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</si>
  <si>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</si>
  <si>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</si>
  <si>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</si>
  <si>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</si>
  <si>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</si>
  <si>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</si>
  <si>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</si>
  <si>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</si>
  <si>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</si>
  <si>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</si>
  <si>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</si>
  <si>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</si>
  <si>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</si>
  <si>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</si>
  <si>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</si>
  <si>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</si>
  <si>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</si>
  <si>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</si>
  <si>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</si>
  <si>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</si>
  <si>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</si>
  <si>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</si>
  <si>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</si>
  <si>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</si>
  <si>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</si>
  <si>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</si>
  <si>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</si>
  <si>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</si>
  <si>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</si>
  <si>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</si>
  <si>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</si>
  <si>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</si>
  <si>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</si>
  <si>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</si>
  <si>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</si>
  <si>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</si>
  <si>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</si>
  <si>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</si>
  <si>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</si>
  <si>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</si>
  <si>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</si>
  <si>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</si>
  <si>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</si>
  <si>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</si>
  <si>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</si>
  <si>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</si>
  <si>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</si>
  <si>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</si>
  <si>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</si>
  <si>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</si>
  <si>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</si>
  <si>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</si>
  <si>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</si>
  <si>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</si>
  <si>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</si>
  <si>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</si>
  <si>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</si>
  <si>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</si>
  <si>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</si>
  <si>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</si>
  <si>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</si>
  <si>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</si>
  <si>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</si>
  <si>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</si>
  <si>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</si>
  <si>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</si>
  <si>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</si>
  <si>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</si>
  <si>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</si>
  <si>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</si>
  <si>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</si>
  <si>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</si>
  <si>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</si>
  <si>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</si>
  <si>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</si>
  <si>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</si>
  <si>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</si>
  <si>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</si>
  <si>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</si>
  <si>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</si>
  <si>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</si>
  <si>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</si>
  <si>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</si>
  <si>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</si>
  <si>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</si>
  <si>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</si>
  <si>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</si>
  <si>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</si>
  <si>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</si>
  <si>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</si>
  <si>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</si>
  <si>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</si>
  <si>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</si>
  <si>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</si>
  <si>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</si>
  <si>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</si>
  <si>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</si>
  <si>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</si>
  <si>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</si>
  <si>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</si>
  <si>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</si>
  <si>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</si>
  <si>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</si>
  <si>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</si>
  <si>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</si>
  <si>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</si>
  <si>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</si>
  <si>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</si>
  <si>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</si>
  <si>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</si>
  <si>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</si>
  <si>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</si>
  <si>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</si>
  <si>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</si>
  <si>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</si>
  <si>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</si>
  <si>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</si>
  <si>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</si>
  <si>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</si>
  <si>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</si>
  <si>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</si>
  <si>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</si>
  <si>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</si>
  <si>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</si>
  <si>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</si>
  <si>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</si>
  <si>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</si>
  <si>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</si>
  <si>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</si>
  <si>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</si>
  <si>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</si>
  <si>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</si>
  <si>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</si>
  <si>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</si>
  <si>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</si>
  <si>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</si>
  <si>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</si>
  <si>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</si>
  <si>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</si>
  <si>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</si>
  <si>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</si>
  <si>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</si>
  <si>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</si>
  <si>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</si>
  <si>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</si>
  <si>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</si>
  <si>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</si>
  <si>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</si>
  <si>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</si>
  <si>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</si>
  <si>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</si>
  <si>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</si>
  <si>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</si>
  <si>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</si>
  <si>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</si>
  <si>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</si>
  <si>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</si>
  <si>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</si>
  <si>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</si>
  <si>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</si>
  <si>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</si>
  <si>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</si>
  <si>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</si>
  <si>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</si>
  <si>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</si>
  <si>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</si>
  <si>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</si>
  <si>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</si>
  <si>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</si>
  <si>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</si>
  <si>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</si>
  <si>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</si>
  <si>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</si>
  <si>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</si>
  <si>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</si>
  <si>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</si>
  <si>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</si>
  <si>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</si>
  <si>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</si>
  <si>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</si>
  <si>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</si>
  <si>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</si>
  <si>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</si>
  <si>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</si>
  <si>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</si>
  <si>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</si>
  <si>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</si>
  <si>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</si>
  <si>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</si>
  <si>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</si>
  <si>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</si>
  <si>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</si>
  <si>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</si>
  <si>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</si>
  <si>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</si>
  <si>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</si>
  <si>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</si>
  <si>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</si>
  <si>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</si>
  <si>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</si>
  <si>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</si>
  <si>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</si>
  <si>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</si>
  <si>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</si>
  <si>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</si>
  <si>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</si>
  <si>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</si>
  <si>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</si>
  <si>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</si>
  <si>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</si>
  <si>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</si>
  <si>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</si>
  <si>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</si>
  <si>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</si>
  <si>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</si>
  <si>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</si>
  <si>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</si>
  <si>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</si>
  <si>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</si>
  <si>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</si>
  <si>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</si>
  <si>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</si>
  <si>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</si>
  <si>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</si>
  <si>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</si>
  <si>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</si>
  <si>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</si>
  <si>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</si>
  <si>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</si>
  <si>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</si>
  <si>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</si>
  <si>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</si>
  <si>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</si>
  <si>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</si>
  <si>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</si>
  <si>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</si>
  <si>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</si>
  <si>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</si>
  <si>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</si>
  <si>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</si>
  <si>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</si>
  <si>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</si>
  <si>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</si>
  <si>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</si>
  <si>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</si>
  <si>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</si>
  <si>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</si>
  <si>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</si>
  <si>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</si>
  <si>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</si>
  <si>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</si>
  <si>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</si>
  <si>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</si>
  <si>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</si>
  <si>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</si>
  <si>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</si>
  <si>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</si>
  <si>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</si>
  <si>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</si>
  <si>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</si>
  <si>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</si>
  <si>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</si>
  <si>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</si>
  <si>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</si>
  <si>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</si>
  <si>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</si>
  <si>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</si>
  <si>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</si>
  <si>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</si>
  <si>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</si>
  <si>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</si>
  <si>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</si>
  <si>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</si>
  <si>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</si>
  <si>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</si>
  <si>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</si>
  <si>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</si>
  <si>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</si>
  <si>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</si>
  <si>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</si>
  <si>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</si>
  <si>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</si>
  <si>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</si>
  <si>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</si>
  <si>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</si>
  <si>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</si>
  <si>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</si>
  <si>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</si>
  <si>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</si>
  <si>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</si>
  <si>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</si>
  <si>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</si>
  <si>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</si>
  <si>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</si>
  <si>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</si>
  <si>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</si>
  <si>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</si>
  <si>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</si>
  <si>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</si>
  <si>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</si>
  <si>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</si>
  <si>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</si>
  <si>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</si>
  <si>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</si>
  <si>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</si>
  <si>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</si>
  <si>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</si>
  <si>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</si>
  <si>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</si>
  <si>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</si>
  <si>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</si>
  <si>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</si>
  <si>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</si>
  <si>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</si>
  <si>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</si>
  <si>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</si>
  <si>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</si>
  <si>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</si>
  <si>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</si>
  <si>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</si>
  <si>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</si>
  <si>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</si>
  <si>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</si>
  <si>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</si>
  <si>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</si>
  <si>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</si>
  <si>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</si>
  <si>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</si>
  <si>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</si>
  <si>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</si>
  <si>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</si>
  <si>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</si>
  <si>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</si>
  <si>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</si>
  <si>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</si>
  <si>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</si>
  <si>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</si>
  <si>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</si>
  <si>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</si>
  <si>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</si>
  <si>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</si>
  <si>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</si>
  <si>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</si>
  <si>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</si>
  <si>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</si>
  <si>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</si>
  <si>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</si>
  <si>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</si>
  <si>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</si>
  <si>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</si>
  <si>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</si>
  <si>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</si>
  <si>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</si>
  <si>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</si>
  <si>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</si>
  <si>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</si>
  <si>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</si>
  <si>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</si>
  <si>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</si>
  <si>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</si>
  <si>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</si>
  <si>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</si>
  <si>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</si>
  <si>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</si>
  <si>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</si>
  <si>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</si>
  <si>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</si>
  <si>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</si>
  <si>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</si>
  <si>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</si>
  <si>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</si>
  <si>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</si>
  <si>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</si>
  <si>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</si>
  <si>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</si>
  <si>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</si>
  <si>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</si>
  <si>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</si>
  <si>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</si>
  <si>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</si>
  <si>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</si>
  <si>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</si>
  <si>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</si>
  <si>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</si>
  <si>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</si>
  <si>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</si>
  <si>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</si>
  <si>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</si>
  <si>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</si>
  <si>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</si>
  <si>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</si>
  <si>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</si>
  <si>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</si>
  <si>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</si>
  <si>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</si>
  <si>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</si>
  <si>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</si>
  <si>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</si>
  <si>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</si>
  <si>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</si>
  <si>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</si>
  <si>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</si>
  <si>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</si>
  <si>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</si>
  <si>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</si>
  <si>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</si>
  <si>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</si>
  <si>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</si>
  <si>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</si>
  <si>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</si>
  <si>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</si>
  <si>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</si>
  <si>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</si>
  <si>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</si>
  <si>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</si>
  <si>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</si>
  <si>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</si>
  <si>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</si>
  <si>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</si>
  <si>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</si>
  <si>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</si>
  <si>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</si>
  <si>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</si>
  <si>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</si>
  <si>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</si>
  <si>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</si>
  <si>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</si>
  <si>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</si>
  <si>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</si>
  <si>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</si>
  <si>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</si>
  <si>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</si>
  <si>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</si>
  <si>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</si>
  <si>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</si>
  <si>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</si>
  <si>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</si>
  <si>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</si>
  <si>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</si>
  <si>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</si>
  <si>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</si>
  <si>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</si>
  <si>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</si>
  <si>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</si>
  <si>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</si>
  <si>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</si>
  <si>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</si>
  <si>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</si>
  <si>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</si>
  <si>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</si>
  <si>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</si>
  <si>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</si>
  <si>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</si>
  <si>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</si>
  <si>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</si>
  <si>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</si>
  <si>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</si>
  <si>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</si>
  <si>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</si>
  <si>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</si>
  <si>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</si>
  <si>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</si>
  <si>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</si>
  <si>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</si>
  <si>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</si>
  <si>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</si>
  <si>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</si>
  <si>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</si>
  <si>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</si>
  <si>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</si>
  <si>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</si>
  <si>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</si>
  <si>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</si>
  <si>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</si>
  <si>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</si>
  <si>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</si>
  <si>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</si>
  <si>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</si>
  <si>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</si>
  <si>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</si>
  <si>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</si>
  <si>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</si>
  <si>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</si>
  <si>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</si>
  <si>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</si>
  <si>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</si>
  <si>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</si>
  <si>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</si>
  <si>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</si>
  <si>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</si>
  <si>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</si>
  <si>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</si>
  <si>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</si>
  <si>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</si>
  <si>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</si>
  <si>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</si>
  <si>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</si>
  <si>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</si>
  <si>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</si>
  <si>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</si>
  <si>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</si>
  <si>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</si>
  <si>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</si>
  <si>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</si>
  <si>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</si>
  <si>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</si>
  <si>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</si>
  <si>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</si>
  <si>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</si>
  <si>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</si>
  <si>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</si>
  <si>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</si>
  <si>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</si>
  <si>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</si>
  <si>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</si>
  <si>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</si>
  <si>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</si>
  <si>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</si>
  <si>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</si>
  <si>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</si>
  <si>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</si>
  <si>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</si>
  <si>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</si>
  <si>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</si>
  <si>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</si>
  <si>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</si>
  <si>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</si>
  <si>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</si>
  <si>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</si>
  <si>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</si>
  <si>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</si>
  <si>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</si>
  <si>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</si>
  <si>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</si>
  <si>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</si>
  <si>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</si>
  <si>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</si>
  <si>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</si>
  <si>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</si>
  <si>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</si>
  <si>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</si>
  <si>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</si>
  <si>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</si>
  <si>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</si>
  <si>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</si>
  <si>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</si>
  <si>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</si>
  <si>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</si>
  <si>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</si>
  <si>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</si>
  <si>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</si>
  <si>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</si>
  <si>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</si>
  <si>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</si>
  <si>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</si>
  <si>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</si>
  <si>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</si>
  <si>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</si>
  <si>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</si>
  <si>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</si>
  <si>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</si>
  <si>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</si>
  <si>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</si>
  <si>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</si>
  <si>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</si>
  <si>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</si>
  <si>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</si>
  <si>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</si>
  <si>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</si>
  <si>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</si>
  <si>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</si>
  <si>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</si>
  <si>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</si>
  <si>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</si>
  <si>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</si>
  <si>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</si>
  <si>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</si>
  <si>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</si>
  <si>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</si>
  <si>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</si>
  <si>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</si>
  <si>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</si>
  <si>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</si>
  <si>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</si>
  <si>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</si>
  <si>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</si>
  <si>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</si>
  <si>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</si>
  <si>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</si>
  <si>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</si>
  <si>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</si>
  <si>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</si>
  <si>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</si>
  <si>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</si>
  <si>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</si>
  <si>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</si>
  <si>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</si>
  <si>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</si>
  <si>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</si>
  <si>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</si>
  <si>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</si>
  <si>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</si>
  <si>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</si>
  <si>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</si>
  <si>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</si>
  <si>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</si>
  <si>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</si>
  <si>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</si>
  <si>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</si>
  <si>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</si>
  <si>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</si>
  <si>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</si>
  <si>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</si>
  <si>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</si>
  <si>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</si>
  <si>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</si>
  <si>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</si>
  <si>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</si>
  <si>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</si>
  <si>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</si>
  <si>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</si>
  <si>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</si>
  <si>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</si>
  <si>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</si>
  <si>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</si>
  <si>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</si>
  <si>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</si>
  <si>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</si>
  <si>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</si>
  <si>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</si>
  <si>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</si>
  <si>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</si>
  <si>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</si>
  <si>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</si>
  <si>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</si>
  <si>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</si>
  <si>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</si>
  <si>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</si>
  <si>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</si>
  <si>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</si>
  <si>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</si>
  <si>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</si>
  <si>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</si>
  <si>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</si>
  <si>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</si>
  <si>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</si>
  <si>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</si>
  <si>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</si>
  <si>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</si>
  <si>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</si>
  <si>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</si>
  <si>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</si>
  <si>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</si>
  <si>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</si>
  <si>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</si>
  <si>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</si>
  <si>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</si>
  <si>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</si>
  <si>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</si>
  <si>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</si>
  <si>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</si>
  <si>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</si>
  <si>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</si>
  <si>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</si>
  <si>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</si>
  <si>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</si>
  <si>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</si>
  <si>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</si>
  <si>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</si>
  <si>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</si>
  <si>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</si>
  <si>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</si>
  <si>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</si>
  <si>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</si>
  <si>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</si>
  <si>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</si>
  <si>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</si>
  <si>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</si>
  <si>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</si>
  <si>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</si>
  <si>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</si>
  <si>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</si>
  <si>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</si>
  <si>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</si>
  <si>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</si>
  <si>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</si>
  <si>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</si>
  <si>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</si>
  <si>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</si>
  <si>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</si>
  <si>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</si>
  <si>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</si>
  <si>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</si>
  <si>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</si>
  <si>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</si>
  <si>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</si>
  <si>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</si>
  <si>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</si>
  <si>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</si>
  <si>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</si>
  <si>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</si>
  <si>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</si>
  <si>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</si>
  <si>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</si>
  <si>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</si>
  <si>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</si>
  <si>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</si>
  <si>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</si>
  <si>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</si>
  <si>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</si>
  <si>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</si>
  <si>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</si>
  <si>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</si>
  <si>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</si>
  <si>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</si>
  <si>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</si>
  <si>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</si>
  <si>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</si>
  <si>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</si>
  <si>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</si>
  <si>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</si>
  <si>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</si>
  <si>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</si>
  <si>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</si>
  <si>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</si>
  <si>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</si>
  <si>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</si>
  <si>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</si>
  <si>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</si>
  <si>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</si>
  <si>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</si>
  <si>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</si>
  <si>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</si>
  <si>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</si>
  <si>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</si>
  <si>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</si>
  <si>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</si>
  <si>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</si>
  <si>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</si>
  <si>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</si>
  <si>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</si>
  <si>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</si>
  <si>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</si>
  <si>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</si>
  <si>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</si>
  <si>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</si>
  <si>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</si>
  <si>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</si>
  <si>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</si>
  <si>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</si>
  <si>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</si>
  <si>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</si>
  <si>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</si>
  <si>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</si>
  <si>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</si>
  <si>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</si>
  <si>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</si>
  <si>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</si>
  <si>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</si>
  <si>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</si>
  <si>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</si>
  <si>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</si>
  <si>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</si>
  <si>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</si>
  <si>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</si>
  <si>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</si>
  <si>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</si>
  <si>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</si>
  <si>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</si>
  <si>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</si>
  <si>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</si>
  <si>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</si>
  <si>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</si>
  <si>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</si>
  <si>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</si>
  <si>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</si>
  <si>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</si>
  <si>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</si>
  <si>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</si>
  <si>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</si>
  <si>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</si>
  <si>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</si>
  <si>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</si>
  <si>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</si>
  <si>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</si>
  <si>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</si>
  <si>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</si>
  <si>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</si>
  <si>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</si>
  <si>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</si>
  <si>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</si>
  <si>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</si>
  <si>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</si>
  <si>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</si>
  <si>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</si>
  <si>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</si>
  <si>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</si>
  <si>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</si>
  <si>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</si>
  <si>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</si>
  <si>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</si>
  <si>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</si>
  <si>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</si>
  <si>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</si>
  <si>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</si>
  <si>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</si>
  <si>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</si>
  <si>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</si>
  <si>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</si>
  <si>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</si>
  <si>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</si>
  <si>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</si>
  <si>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</si>
  <si>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</si>
  <si>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</si>
  <si>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</si>
  <si>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</si>
  <si>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</si>
  <si>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</si>
  <si>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</si>
  <si>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</si>
  <si>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</si>
  <si>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</si>
  <si>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</si>
  <si>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</si>
  <si>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</si>
  <si>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</si>
  <si>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</si>
  <si>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</si>
  <si>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</si>
  <si>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</si>
  <si>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</si>
  <si>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</si>
  <si>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</si>
  <si>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</si>
  <si>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</si>
  <si>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</si>
  <si>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</si>
  <si>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</si>
  <si>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</si>
  <si>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</si>
  <si>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</si>
  <si>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</si>
  <si>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</si>
  <si>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</si>
  <si>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</si>
  <si>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</si>
  <si>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</si>
  <si>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</si>
  <si>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</si>
  <si>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</si>
  <si>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</si>
  <si>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</si>
  <si>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</si>
  <si>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</si>
  <si>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</si>
  <si>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</si>
  <si>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</si>
  <si>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</si>
  <si>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</si>
  <si>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</si>
  <si>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</si>
  <si>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</si>
  <si>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</si>
  <si>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</si>
  <si>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</si>
  <si>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</si>
  <si>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</si>
  <si>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</si>
  <si>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</si>
  <si>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</si>
  <si>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</si>
  <si>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</si>
  <si>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</si>
  <si>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</si>
  <si>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</si>
  <si>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</si>
  <si>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</si>
  <si>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</si>
  <si>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</si>
  <si>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</si>
  <si>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</si>
  <si>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</si>
  <si>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</si>
  <si>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</si>
  <si>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</si>
  <si>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</si>
  <si>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</si>
  <si>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</si>
  <si>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</si>
  <si>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</si>
  <si>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</si>
  <si>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</si>
  <si>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</si>
  <si>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</si>
  <si>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</si>
  <si>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</si>
  <si>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</si>
  <si>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</si>
  <si>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</si>
  <si>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</si>
  <si>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</si>
  <si>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</si>
  <si>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</si>
  <si>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</si>
  <si>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</si>
  <si>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</si>
  <si>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</si>
  <si>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</si>
  <si>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</si>
  <si>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</si>
  <si>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</si>
  <si>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</si>
  <si>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</si>
  <si>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</si>
  <si>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</si>
  <si>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</si>
  <si>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</si>
  <si>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</si>
  <si>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</si>
  <si>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</si>
  <si>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</si>
  <si>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</si>
  <si>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</si>
  <si>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</si>
  <si>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</si>
  <si>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</si>
  <si>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</si>
  <si>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</si>
  <si>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</si>
  <si>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</si>
  <si>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</si>
  <si>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</si>
  <si>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</si>
  <si>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</si>
  <si>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</si>
  <si>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</si>
  <si>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</si>
  <si>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</si>
  <si>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</si>
  <si>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</si>
  <si>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</si>
  <si>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</si>
  <si>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</si>
  <si>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</si>
  <si>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</si>
  <si>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</si>
  <si>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</si>
  <si>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</si>
  <si>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</si>
  <si>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</si>
  <si>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</si>
  <si>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</si>
  <si>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</si>
  <si>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</si>
  <si>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</si>
  <si>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</si>
  <si>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</si>
  <si>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</si>
  <si>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</si>
  <si>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</si>
  <si>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</si>
  <si>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</si>
  <si>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</si>
  <si>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</si>
  <si>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</si>
  <si>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</si>
  <si>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</si>
  <si>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</si>
  <si>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</si>
  <si>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</si>
  <si>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</si>
  <si>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</si>
  <si>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</si>
  <si>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</si>
  <si>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</si>
  <si>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</si>
  <si>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</si>
  <si>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</si>
  <si>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</si>
  <si>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</si>
  <si>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</si>
  <si>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</si>
  <si>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</si>
  <si>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</si>
  <si>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</si>
  <si>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</si>
  <si>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</si>
  <si>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</si>
  <si>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</si>
  <si>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</si>
  <si>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</si>
  <si>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</si>
  <si>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</si>
  <si>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</si>
  <si>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</si>
  <si>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</si>
  <si>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</si>
  <si>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</si>
  <si>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</si>
  <si>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</si>
  <si>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</si>
  <si>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</si>
  <si>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</si>
  <si>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</si>
  <si>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</si>
  <si>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</si>
  <si>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</si>
  <si>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</si>
  <si>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</si>
  <si>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</si>
  <si>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</si>
  <si>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</si>
  <si>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</si>
  <si>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</si>
  <si>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</si>
  <si>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</si>
  <si>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</si>
  <si>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</si>
  <si>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</si>
  <si>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</si>
  <si>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</si>
  <si>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</si>
  <si>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</si>
  <si>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</si>
  <si>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</si>
  <si>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</si>
  <si>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</si>
  <si>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</si>
  <si>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</si>
  <si>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</si>
  <si>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</si>
  <si>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</si>
  <si>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</si>
  <si>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</si>
  <si>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</si>
  <si>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</si>
  <si>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</si>
  <si>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</si>
  <si>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</si>
  <si>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</si>
  <si>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</si>
  <si>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</si>
  <si>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</si>
  <si>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</si>
  <si>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</si>
  <si>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</si>
  <si>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</si>
  <si>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</si>
  <si>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</si>
  <si>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</si>
  <si>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</si>
  <si>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</si>
  <si>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</si>
  <si>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</si>
  <si>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</si>
  <si>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</si>
  <si>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</si>
  <si>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</si>
  <si>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</si>
  <si>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</si>
  <si>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</si>
  <si>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</si>
  <si>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</si>
  <si>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</si>
  <si>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</si>
  <si>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</si>
  <si>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</si>
  <si>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</si>
  <si>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</si>
  <si>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</si>
  <si>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</si>
  <si>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</si>
  <si>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</si>
  <si>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</si>
  <si>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</si>
  <si>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</si>
  <si>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</si>
  <si>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</si>
  <si>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</si>
  <si>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</si>
  <si>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</si>
  <si>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</si>
  <si>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</si>
  <si>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</si>
  <si>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</si>
  <si>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</si>
  <si>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</si>
  <si>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</si>
  <si>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</si>
  <si>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</si>
  <si>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</si>
  <si>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</si>
  <si>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</si>
  <si>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</si>
  <si>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</si>
  <si>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</si>
  <si>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</si>
  <si>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</si>
  <si>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</si>
  <si>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</si>
  <si>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</si>
  <si>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</si>
  <si>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</si>
  <si>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</si>
  <si>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</si>
  <si>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</si>
  <si>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</si>
  <si>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</si>
  <si>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</si>
  <si>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</si>
  <si>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</si>
  <si>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</si>
  <si>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</si>
  <si>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</si>
  <si>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</si>
  <si>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</si>
  <si>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</si>
  <si>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</si>
  <si>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</si>
  <si>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</si>
  <si>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</si>
  <si>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</si>
  <si>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</si>
  <si>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</si>
  <si>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</si>
  <si>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</si>
  <si>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</si>
  <si>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</si>
  <si>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</si>
  <si>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</si>
  <si>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</si>
  <si>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</si>
  <si>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</si>
  <si>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</si>
  <si>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</si>
  <si>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</si>
  <si>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</si>
  <si>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</si>
  <si>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</si>
  <si>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</si>
  <si>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</si>
  <si>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</si>
  <si>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</si>
  <si>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</si>
  <si>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</si>
  <si>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</si>
  <si>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</si>
  <si>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</si>
  <si>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</si>
  <si>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</si>
  <si>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</si>
  <si>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</si>
  <si>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</si>
  <si>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</si>
  <si>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</si>
  <si>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</si>
  <si>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</si>
  <si>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</si>
  <si>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</si>
  <si>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</si>
  <si>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</si>
  <si>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</si>
  <si>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</si>
  <si>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</si>
  <si>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</si>
  <si>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</si>
  <si>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</si>
  <si>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</si>
  <si>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</si>
  <si>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</si>
  <si>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</si>
  <si>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</si>
  <si>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</si>
  <si>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</si>
  <si>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</si>
  <si>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</si>
  <si>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</si>
  <si>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</si>
  <si>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</si>
  <si>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</si>
  <si>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</si>
  <si>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</si>
  <si>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</si>
  <si>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</si>
  <si>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</si>
  <si>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</si>
  <si>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</si>
  <si>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</si>
  <si>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</si>
  <si>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</si>
  <si>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</si>
  <si>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</si>
  <si>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</si>
  <si>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</si>
  <si>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</si>
  <si>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</si>
  <si>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</si>
  <si>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</si>
  <si>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</si>
  <si>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</si>
  <si>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</si>
  <si>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</si>
  <si>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</si>
  <si>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</si>
  <si>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</si>
  <si>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</si>
  <si>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</si>
  <si>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</si>
  <si>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</si>
  <si>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</si>
  <si>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</si>
  <si>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</si>
  <si>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</si>
  <si>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</si>
  <si>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</si>
  <si>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</si>
  <si>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</si>
  <si>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</si>
  <si>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</si>
  <si>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</si>
  <si>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</si>
  <si>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</si>
  <si>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</si>
  <si>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</si>
  <si>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</si>
  <si>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</si>
  <si>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</si>
  <si>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</si>
  <si>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</si>
  <si>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</si>
  <si>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</si>
  <si>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</si>
  <si>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</si>
  <si>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</si>
  <si>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</si>
  <si>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</si>
  <si>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</si>
  <si>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</si>
  <si>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</si>
  <si>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</si>
  <si>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</si>
  <si>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</si>
  <si>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</si>
  <si>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</si>
  <si>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</si>
  <si>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</si>
  <si>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</si>
  <si>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</si>
  <si>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</si>
  <si>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</si>
  <si>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</si>
  <si>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</si>
  <si>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</si>
  <si>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</si>
  <si>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</si>
  <si>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</si>
  <si>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</si>
  <si>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</si>
  <si>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</si>
  <si>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</si>
  <si>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</si>
  <si>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</si>
  <si>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</si>
  <si>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</si>
  <si>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</si>
  <si>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</si>
  <si>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</si>
  <si>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</si>
  <si>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</si>
  <si>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</si>
  <si>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</si>
  <si>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</si>
  <si>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</si>
  <si>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</si>
  <si>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</si>
  <si>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</si>
  <si>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</si>
  <si>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</si>
  <si>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</si>
  <si>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</si>
  <si>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</si>
  <si>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</si>
  <si>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</si>
  <si>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</si>
  <si>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</si>
  <si>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</si>
  <si>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</si>
  <si>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</si>
  <si>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</si>
  <si>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</si>
  <si>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</si>
  <si>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</si>
  <si>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</si>
  <si>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</si>
  <si>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</si>
  <si>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</si>
  <si>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</si>
  <si>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</si>
  <si>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</si>
  <si>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</si>
  <si>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</si>
  <si>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</si>
  <si>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</si>
  <si>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</si>
  <si>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</si>
  <si>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</si>
  <si>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</si>
  <si>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</si>
  <si>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</si>
  <si>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</si>
  <si>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</si>
  <si>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</si>
  <si>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</si>
  <si>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</si>
  <si>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</si>
  <si>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</si>
  <si>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</si>
  <si>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</si>
  <si>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</si>
  <si>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</si>
  <si>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</si>
  <si>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</si>
  <si>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</si>
  <si>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</si>
  <si>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</si>
  <si>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</si>
  <si>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</si>
  <si>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</si>
  <si>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</si>
  <si>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</si>
  <si>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</si>
  <si>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</si>
  <si>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</si>
  <si>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</si>
  <si>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</si>
  <si>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</si>
  <si>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</si>
  <si>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</si>
  <si>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</si>
  <si>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</si>
  <si>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</si>
  <si>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</si>
  <si>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</si>
  <si>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</si>
  <si>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</si>
  <si>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</si>
  <si>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</si>
  <si>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</si>
  <si>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</si>
  <si>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</si>
  <si>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</si>
  <si>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</si>
  <si>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</si>
  <si>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</si>
  <si>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</si>
  <si>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</si>
  <si>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</si>
  <si>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</si>
  <si>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</si>
  <si>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</si>
  <si>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</si>
  <si>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</si>
  <si>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</si>
  <si>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</si>
  <si>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</si>
  <si>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</si>
  <si>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</si>
  <si>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</si>
  <si>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</si>
  <si>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</si>
  <si>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</si>
  <si>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</si>
  <si>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</si>
  <si>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</si>
  <si>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</si>
  <si>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</si>
  <si>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</si>
  <si>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</si>
  <si>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</si>
  <si>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</si>
  <si>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</si>
  <si>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</si>
  <si>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</si>
  <si>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</si>
  <si>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</si>
  <si>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</si>
  <si>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</si>
  <si>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</si>
  <si>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</si>
  <si>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</si>
  <si>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</si>
  <si>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</si>
  <si>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</si>
  <si>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</si>
  <si>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</si>
  <si>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</si>
  <si>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</si>
  <si>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</si>
  <si>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</si>
  <si>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</si>
  <si>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</si>
  <si>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</si>
  <si>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</si>
  <si>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</si>
  <si>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</si>
  <si>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</si>
  <si>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</si>
  <si>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</si>
  <si>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</si>
  <si>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</si>
  <si>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</si>
  <si>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</si>
  <si>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</si>
  <si>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</si>
  <si>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</si>
  <si>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</si>
  <si>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</si>
  <si>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</si>
  <si>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</si>
  <si>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</si>
  <si>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</si>
  <si>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</si>
  <si>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</si>
  <si>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</si>
  <si>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</si>
  <si>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</si>
  <si>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</si>
  <si>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</si>
  <si>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</si>
  <si>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</si>
  <si>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</si>
  <si>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</si>
  <si>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</si>
  <si>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</si>
  <si>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</si>
  <si>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</si>
  <si>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</si>
  <si>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</si>
  <si>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</si>
  <si>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</si>
  <si>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</si>
  <si>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</si>
  <si>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</si>
  <si>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</si>
  <si>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</si>
  <si>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</si>
  <si>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</si>
  <si>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</si>
  <si>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</si>
  <si>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</si>
  <si>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</si>
  <si>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</si>
  <si>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</si>
  <si>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</si>
  <si>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</si>
  <si>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</si>
  <si>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</si>
  <si>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</si>
  <si>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</si>
  <si>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</si>
  <si>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</si>
  <si>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</si>
  <si>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</si>
  <si>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</si>
  <si>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</si>
  <si>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</si>
  <si>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</si>
  <si>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</si>
  <si>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</si>
  <si>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</si>
  <si>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</si>
  <si>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</si>
  <si>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</si>
  <si>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</si>
  <si>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</si>
  <si>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</si>
  <si>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</si>
  <si>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</si>
  <si>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</si>
  <si>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</si>
  <si>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</si>
  <si>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</si>
  <si>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</si>
  <si>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</si>
  <si>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</si>
  <si>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</si>
  <si>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</si>
  <si>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</si>
  <si>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</si>
  <si>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</si>
  <si>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</si>
  <si>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</si>
  <si>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</si>
  <si>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</si>
  <si>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</si>
  <si>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</si>
  <si>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</si>
  <si>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</si>
  <si>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</si>
  <si>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</si>
  <si>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</si>
  <si>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</si>
  <si>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</si>
  <si>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</si>
  <si>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</si>
  <si>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</si>
  <si>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</si>
  <si>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</si>
  <si>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</si>
  <si>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</si>
  <si>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</si>
  <si>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</si>
  <si>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</si>
  <si>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</si>
  <si>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</si>
  <si>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</si>
  <si>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</si>
  <si>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</si>
  <si>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</si>
  <si>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</si>
  <si>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</si>
  <si>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</si>
  <si>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</si>
  <si>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</si>
  <si>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</si>
  <si>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</si>
  <si>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</si>
  <si>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</si>
  <si>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</si>
  <si>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</si>
  <si>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</si>
  <si>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</si>
  <si>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</si>
  <si>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</si>
  <si>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</si>
  <si>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</si>
  <si>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</si>
  <si>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</si>
  <si>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</si>
  <si>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</si>
  <si>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</si>
  <si>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</si>
  <si>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</si>
  <si>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</si>
  <si>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</si>
  <si>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</si>
  <si>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</si>
  <si>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</si>
  <si>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</si>
  <si>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</si>
  <si>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</si>
  <si>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</si>
  <si>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</si>
  <si>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</si>
  <si>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</si>
  <si>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</si>
  <si>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</si>
  <si>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</si>
  <si>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</si>
  <si>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</si>
  <si>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</si>
  <si>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</si>
  <si>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</si>
  <si>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</si>
  <si>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</si>
  <si>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</si>
  <si>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</si>
  <si>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</si>
  <si>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</si>
  <si>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</si>
  <si>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</si>
  <si>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</si>
  <si>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</si>
  <si>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</si>
  <si>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</si>
  <si>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</si>
  <si>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</si>
  <si>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</si>
  <si>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</si>
  <si>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</si>
  <si>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</si>
  <si>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</si>
  <si>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</si>
  <si>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</si>
  <si>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</si>
  <si>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</si>
  <si>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</si>
  <si>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</si>
  <si>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</si>
  <si>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</si>
  <si>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</si>
  <si>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</si>
  <si>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</si>
  <si>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</si>
  <si>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</si>
  <si>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</si>
  <si>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</si>
  <si>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</si>
  <si>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</si>
  <si>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</si>
  <si>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</si>
  <si>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</si>
  <si>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</si>
  <si>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</si>
  <si>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</si>
  <si>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</si>
  <si>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</si>
  <si>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</si>
  <si>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</si>
  <si>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</si>
  <si>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</si>
  <si>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</si>
  <si>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</si>
  <si>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</si>
  <si>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</si>
  <si>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</si>
  <si>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</si>
  <si>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</si>
  <si>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</si>
  <si>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</si>
  <si>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</si>
  <si>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</si>
  <si>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</si>
  <si>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</si>
  <si>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</si>
  <si>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</si>
  <si>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</si>
  <si>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</si>
  <si>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</si>
  <si>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</si>
  <si>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</si>
  <si>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</si>
  <si>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</si>
  <si>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</si>
  <si>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</si>
  <si>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</si>
  <si>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</si>
  <si>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</si>
  <si>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</si>
  <si>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</si>
  <si>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</si>
  <si>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</si>
  <si>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</si>
  <si>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</si>
  <si>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</si>
  <si>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</si>
  <si>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</si>
  <si>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</si>
  <si>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</si>
  <si>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</si>
  <si>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</si>
  <si>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</si>
  <si>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</si>
  <si>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</si>
  <si>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</si>
  <si>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</si>
  <si>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</si>
  <si>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</si>
  <si>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</si>
  <si>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</si>
  <si>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</si>
  <si>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</si>
  <si>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</si>
  <si>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</si>
  <si>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</si>
  <si>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</si>
  <si>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</si>
  <si>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</si>
  <si>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</si>
  <si>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</si>
  <si>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</si>
  <si>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</si>
  <si>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</si>
  <si>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</si>
  <si>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</si>
  <si>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</si>
  <si>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</si>
  <si>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</si>
  <si>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</si>
  <si>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</si>
  <si>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</si>
  <si>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</si>
  <si>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</si>
  <si>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</si>
  <si>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</si>
  <si>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</si>
  <si>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</si>
  <si>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</si>
  <si>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</si>
  <si>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</si>
  <si>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</si>
  <si>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</si>
  <si>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</si>
  <si>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</si>
  <si>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</si>
  <si>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</si>
  <si>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</si>
  <si>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</si>
  <si>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</si>
  <si>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</si>
  <si>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</si>
  <si>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</si>
  <si>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</si>
  <si>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</si>
  <si>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</si>
  <si>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</si>
  <si>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</si>
  <si>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</si>
  <si>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</si>
  <si>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</si>
  <si>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</si>
  <si>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</si>
  <si>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</si>
  <si>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</si>
  <si>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</si>
  <si>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</si>
  <si>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</si>
  <si>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</si>
  <si>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</si>
  <si>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</si>
  <si>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</si>
  <si>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</si>
  <si>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</si>
  <si>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</si>
  <si>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</si>
  <si>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</si>
  <si>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</si>
  <si>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</si>
  <si>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</si>
  <si>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</si>
  <si>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</si>
  <si>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</si>
  <si>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</si>
  <si>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</si>
  <si>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</si>
  <si>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</si>
  <si>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</si>
  <si>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</si>
  <si>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</si>
  <si>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</si>
  <si>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</si>
  <si>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</si>
  <si>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</si>
  <si>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</si>
  <si>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</si>
  <si>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</si>
  <si>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</si>
  <si>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</si>
  <si>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</si>
  <si>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</si>
  <si>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</si>
  <si>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</si>
  <si>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</si>
  <si>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</si>
  <si>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</si>
  <si>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</si>
  <si>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</si>
  <si>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</si>
  <si>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</si>
  <si>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</si>
  <si>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</si>
  <si>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</si>
  <si>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</si>
  <si>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</si>
  <si>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</si>
  <si>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</si>
  <si>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</si>
  <si>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</si>
  <si>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</si>
  <si>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</si>
  <si>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</si>
  <si>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</si>
  <si>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</si>
  <si>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</si>
  <si>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</si>
  <si>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</si>
  <si>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</si>
  <si>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</si>
  <si>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</si>
  <si>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</si>
  <si>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</si>
  <si>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</si>
  <si>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</si>
  <si>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</si>
  <si>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</si>
  <si>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</si>
  <si>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</si>
  <si>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</si>
  <si>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</si>
  <si>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</si>
  <si>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</si>
  <si>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</si>
  <si>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</si>
  <si>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</si>
  <si>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</si>
  <si>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</si>
  <si>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</si>
  <si>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</si>
  <si>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</si>
  <si>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</si>
  <si>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</si>
  <si>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</si>
  <si>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</si>
  <si>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</si>
  <si>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</si>
  <si>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</si>
  <si>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</si>
  <si>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</si>
  <si>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</si>
  <si>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</si>
  <si>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</si>
  <si>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</si>
  <si>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</si>
  <si>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</si>
  <si>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</si>
  <si>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</si>
  <si>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</si>
  <si>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</si>
  <si>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</si>
  <si>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</si>
  <si>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</si>
  <si>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</si>
  <si>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</si>
  <si>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</si>
  <si>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</si>
  <si>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</si>
  <si>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</si>
  <si>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</si>
  <si>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</si>
  <si>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</si>
  <si>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</si>
  <si>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</si>
  <si>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</si>
  <si>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</si>
  <si>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</si>
  <si>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</si>
  <si>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</si>
  <si>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</si>
  <si>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</si>
  <si>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</si>
  <si>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</si>
  <si>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</si>
  <si>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</si>
  <si>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</si>
  <si>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</si>
  <si>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</si>
  <si>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</si>
  <si>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</si>
  <si>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</si>
  <si>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</si>
  <si>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</si>
  <si>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</si>
  <si>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</si>
  <si>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</si>
  <si>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</si>
  <si>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</si>
  <si>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</si>
  <si>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</si>
  <si>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</si>
  <si>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</si>
  <si>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</si>
  <si>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</si>
  <si>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</si>
  <si>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</si>
  <si>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</si>
  <si>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</si>
  <si>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</si>
  <si>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</si>
  <si>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</si>
  <si>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</si>
  <si>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</si>
  <si>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</si>
  <si>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</si>
  <si>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</si>
  <si>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</si>
  <si>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</si>
  <si>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</si>
  <si>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</si>
  <si>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</si>
  <si>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</si>
  <si>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</si>
  <si>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</si>
  <si>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</si>
  <si>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</si>
  <si>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</si>
  <si>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</si>
  <si>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</si>
  <si>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</si>
  <si>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</si>
  <si>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</si>
  <si>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</si>
  <si>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</si>
  <si>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</si>
  <si>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</si>
  <si>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</si>
  <si>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</si>
  <si>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</si>
  <si>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</si>
  <si>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</si>
  <si>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</si>
  <si>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</si>
  <si>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</si>
  <si>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</si>
  <si>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</si>
  <si>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</si>
  <si>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</si>
  <si>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</si>
  <si>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</si>
  <si>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</si>
  <si>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</si>
  <si>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</si>
  <si>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</si>
  <si>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</si>
  <si>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</si>
  <si>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</si>
  <si>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</si>
  <si>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</si>
  <si>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</si>
  <si>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</si>
  <si>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</si>
  <si>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</si>
  <si>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</si>
  <si>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</si>
  <si>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</si>
  <si>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</si>
  <si>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</si>
  <si>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</si>
  <si>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</si>
  <si>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</si>
  <si>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</si>
  <si>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</si>
  <si>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</si>
  <si>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</si>
  <si>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</si>
  <si>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</si>
  <si>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</si>
  <si>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</si>
  <si>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</si>
  <si>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</si>
  <si>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</si>
  <si>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</si>
  <si>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</si>
  <si>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</si>
  <si>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</si>
  <si>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</si>
  <si>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</si>
  <si>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</si>
  <si>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</si>
  <si>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</si>
  <si>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</si>
  <si>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</si>
  <si>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</si>
  <si>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</si>
  <si>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</si>
  <si>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</si>
  <si>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</si>
  <si>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</si>
  <si>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</si>
  <si>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</si>
  <si>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</si>
  <si>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</si>
  <si>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</si>
  <si>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</si>
  <si>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</si>
  <si>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</si>
  <si>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</si>
  <si>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</si>
  <si>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</si>
  <si>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</si>
  <si>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</si>
  <si>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</si>
  <si>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</si>
  <si>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</si>
  <si>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</si>
  <si>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</si>
  <si>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</si>
  <si>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</si>
  <si>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</si>
  <si>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</si>
  <si>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</si>
  <si>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</si>
  <si>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</si>
  <si>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</si>
  <si>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</si>
  <si>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</si>
  <si>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</si>
  <si>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</si>
  <si>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</si>
  <si>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</si>
  <si>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</si>
  <si>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</si>
  <si>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</si>
  <si>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</si>
  <si>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</si>
  <si>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</si>
  <si>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</si>
  <si>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</si>
  <si>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</si>
  <si>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</si>
  <si>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</si>
  <si>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</si>
  <si>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</si>
  <si>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</si>
  <si>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</si>
  <si>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</si>
  <si>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</si>
  <si>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</si>
  <si>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</si>
  <si>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</si>
  <si>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</si>
  <si>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</si>
  <si>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</si>
  <si>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</si>
  <si>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</si>
  <si>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</si>
  <si>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</si>
  <si>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</si>
  <si>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</si>
  <si>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</si>
  <si>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</si>
  <si>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</si>
  <si>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</si>
  <si>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</si>
  <si>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</si>
  <si>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</si>
  <si>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</si>
  <si>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</si>
  <si>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</si>
  <si>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</si>
  <si>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</si>
  <si>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</si>
  <si>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</si>
  <si>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</si>
  <si>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</si>
  <si>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</si>
  <si>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</si>
  <si>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</si>
  <si>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</si>
  <si>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</si>
  <si>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</si>
  <si>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</si>
  <si>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</si>
  <si>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</si>
  <si>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</si>
  <si>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</si>
  <si>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</si>
  <si>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</si>
  <si>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</si>
  <si>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</si>
  <si>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</si>
  <si>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</si>
  <si>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</si>
  <si>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</si>
  <si>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</si>
  <si>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</si>
  <si>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</si>
  <si>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</si>
  <si>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</si>
  <si>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</si>
  <si>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</si>
  <si>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</si>
  <si>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</si>
  <si>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</si>
  <si>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</si>
  <si>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</si>
  <si>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</si>
  <si>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</si>
  <si>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</si>
  <si>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</si>
  <si>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</si>
  <si>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</si>
  <si>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</si>
  <si>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</si>
  <si>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</si>
  <si>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</si>
  <si>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</si>
  <si>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</si>
  <si>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</si>
  <si>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</si>
  <si>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</si>
  <si>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</si>
  <si>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</si>
  <si>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</si>
  <si>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</si>
  <si>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</si>
  <si>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</si>
  <si>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</si>
  <si>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</si>
  <si>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</si>
  <si>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</si>
  <si>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</si>
  <si>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</si>
  <si>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</si>
  <si>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</si>
  <si>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</si>
  <si>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</si>
  <si>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</si>
  <si>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</si>
  <si>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</si>
  <si>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</si>
  <si>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</si>
  <si>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</si>
  <si>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</si>
  <si>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</si>
  <si>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</si>
  <si>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</si>
  <si>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</si>
  <si>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</si>
  <si>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</si>
  <si>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</si>
  <si>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</si>
  <si>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</si>
  <si>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</si>
  <si>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</si>
  <si>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</si>
  <si>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</si>
  <si>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</si>
  <si>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</si>
  <si>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</si>
  <si>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</si>
  <si>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</si>
  <si>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</si>
  <si>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</si>
  <si>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</si>
  <si>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</si>
  <si>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</si>
  <si>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</si>
  <si>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</si>
  <si>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</si>
  <si>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</si>
  <si>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</si>
  <si>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</si>
  <si>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</si>
  <si>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</si>
  <si>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</si>
  <si>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</si>
  <si>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</si>
  <si>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</si>
  <si>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</si>
  <si>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</si>
  <si>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</si>
  <si>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</si>
  <si>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</si>
  <si>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</si>
  <si>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</si>
  <si>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</si>
  <si>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</si>
  <si>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</si>
  <si>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</si>
  <si>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</si>
  <si>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</si>
  <si>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</si>
  <si>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</si>
  <si>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</si>
  <si>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</si>
  <si>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</si>
  <si>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</si>
  <si>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</si>
  <si>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</si>
  <si>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</si>
  <si>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</si>
  <si>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</si>
  <si>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</si>
  <si>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</si>
  <si>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</si>
  <si>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</si>
  <si>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</si>
  <si>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</si>
  <si>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</si>
  <si>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</si>
  <si>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</si>
  <si>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</si>
  <si>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</si>
  <si>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</si>
  <si>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</si>
  <si>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</si>
  <si>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</si>
  <si>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</si>
  <si>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</si>
  <si>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</si>
  <si>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</si>
  <si>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</si>
  <si>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</si>
  <si>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</si>
  <si>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</si>
  <si>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</si>
  <si>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</si>
  <si>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</si>
  <si>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</si>
  <si>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</si>
  <si>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</si>
  <si>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</si>
  <si>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</si>
  <si>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</si>
  <si>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</si>
  <si>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</si>
  <si>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</si>
  <si>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</si>
  <si>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</si>
  <si>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</si>
  <si>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</si>
  <si>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</si>
  <si>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</si>
  <si>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</si>
  <si>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</si>
  <si>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</si>
  <si>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</si>
  <si>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</si>
  <si>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</si>
  <si>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</si>
  <si>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</si>
  <si>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</si>
  <si>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</si>
  <si>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</si>
  <si>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</si>
  <si>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</si>
  <si>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</si>
  <si>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</si>
  <si>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</si>
  <si>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</si>
  <si>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</si>
  <si>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</si>
  <si>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</si>
  <si>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</si>
  <si>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</si>
  <si>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</si>
  <si>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</si>
  <si>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</si>
  <si>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</si>
  <si>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</si>
  <si>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</si>
  <si>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</si>
  <si>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</si>
  <si>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</si>
  <si>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</si>
  <si>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</si>
  <si>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</si>
  <si>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</si>
  <si>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</si>
  <si>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</si>
  <si>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</si>
  <si>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</si>
  <si>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</si>
  <si>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</si>
  <si>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</si>
  <si>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</si>
  <si>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</si>
  <si>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</si>
  <si>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</si>
  <si>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</si>
  <si>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</si>
  <si>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</si>
  <si>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</si>
  <si>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</si>
  <si>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</si>
  <si>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</si>
  <si>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</si>
  <si>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</si>
  <si>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</si>
  <si>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</si>
  <si>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</si>
  <si>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</si>
  <si>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</si>
  <si>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</si>
  <si>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</si>
  <si>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</si>
  <si>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</si>
  <si>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</si>
  <si>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</si>
  <si>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</si>
  <si>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</si>
  <si>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</si>
  <si>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</si>
  <si>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</si>
  <si>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</si>
  <si>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</si>
  <si>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</si>
  <si>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</si>
  <si>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</si>
  <si>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</si>
  <si>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</si>
  <si>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</si>
  <si>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</si>
  <si>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</si>
  <si>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</si>
  <si>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</si>
  <si>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</si>
  <si>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</si>
  <si>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</si>
  <si>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</si>
  <si>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</si>
  <si>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</si>
  <si>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</si>
  <si>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</si>
  <si>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</si>
  <si>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</si>
  <si>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</si>
  <si>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</si>
  <si>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</si>
  <si>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</si>
  <si>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</si>
  <si>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</si>
  <si>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</si>
  <si>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</si>
  <si>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</si>
  <si>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</si>
  <si>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</si>
  <si>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</si>
  <si>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</si>
  <si>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</si>
  <si>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</si>
  <si>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</si>
  <si>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</si>
  <si>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</si>
  <si>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</si>
  <si>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</si>
  <si>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</si>
  <si>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</si>
  <si>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</si>
  <si>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</si>
  <si>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</si>
  <si>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</si>
  <si>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</si>
  <si>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</si>
  <si>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</si>
  <si>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</si>
  <si>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</si>
  <si>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</si>
  <si>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</si>
  <si>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</si>
  <si>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</si>
  <si>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</si>
  <si>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</si>
  <si>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</si>
  <si>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</si>
  <si>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</si>
  <si>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</si>
  <si>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</si>
  <si>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</si>
  <si>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</si>
  <si>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</si>
  <si>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</si>
  <si>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</si>
  <si>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</si>
  <si>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</si>
  <si>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</si>
  <si>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</si>
  <si>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</si>
  <si>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</si>
  <si>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</si>
  <si>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</si>
  <si>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</si>
  <si>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</si>
  <si>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</si>
  <si>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</si>
  <si>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</si>
  <si>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</si>
  <si>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</si>
  <si>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</si>
  <si>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</si>
  <si>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</si>
  <si>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</si>
  <si>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</si>
  <si>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</si>
  <si>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</si>
  <si>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</si>
  <si>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</si>
  <si>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</si>
  <si>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</si>
  <si>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</si>
  <si>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</si>
  <si>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</si>
  <si>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</si>
  <si>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</si>
  <si>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</si>
  <si>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</si>
  <si>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</si>
  <si>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</si>
  <si>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</si>
  <si>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</si>
  <si>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</si>
  <si>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</si>
  <si>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</si>
  <si>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</si>
  <si>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</si>
  <si>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</si>
  <si>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</si>
  <si>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</si>
  <si>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</si>
  <si>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</si>
  <si>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</si>
  <si>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</si>
  <si>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</si>
  <si>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</si>
  <si>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</si>
  <si>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</si>
  <si>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</si>
  <si>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</si>
  <si>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</si>
  <si>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</si>
  <si>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</si>
  <si>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</si>
  <si>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</si>
  <si>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</si>
  <si>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</si>
  <si>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</si>
  <si>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</si>
  <si>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</si>
  <si>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</si>
  <si>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</si>
  <si>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</si>
  <si>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</si>
  <si>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</si>
  <si>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</si>
  <si>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</si>
  <si>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</si>
  <si>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</si>
  <si>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</si>
  <si>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</si>
  <si>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</si>
  <si>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</si>
  <si>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</si>
  <si>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</si>
  <si>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</si>
  <si>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</si>
  <si>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</si>
  <si>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</si>
  <si>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</si>
  <si>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</si>
  <si>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</si>
  <si>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</si>
  <si>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</si>
  <si>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</si>
  <si>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</si>
  <si>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</si>
  <si>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</si>
  <si>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</si>
  <si>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</si>
  <si>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</si>
  <si>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</si>
  <si>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</si>
  <si>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</si>
  <si>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</si>
  <si>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</si>
  <si>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</si>
  <si>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</si>
  <si>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</si>
  <si>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</si>
  <si>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</si>
  <si>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</si>
  <si>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</si>
  <si>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</si>
  <si>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</si>
  <si>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</si>
  <si>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</si>
  <si>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</si>
  <si>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</si>
  <si>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</si>
  <si>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</si>
  <si>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</si>
  <si>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</si>
  <si>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</si>
  <si>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</si>
  <si>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</si>
  <si>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</si>
  <si>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</si>
  <si>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</si>
  <si>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</si>
  <si>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</si>
  <si>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</si>
  <si>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</si>
  <si>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</si>
  <si>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</si>
  <si>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</si>
  <si>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</si>
  <si>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</si>
  <si>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</si>
  <si>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</si>
  <si>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</si>
  <si>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</si>
  <si>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</si>
  <si>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</si>
  <si>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</si>
  <si>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</si>
  <si>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</si>
  <si>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</si>
  <si>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</si>
  <si>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</si>
  <si>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</si>
  <si>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</si>
  <si>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</si>
  <si>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</si>
  <si>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</si>
  <si>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</si>
  <si>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</si>
  <si>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</si>
  <si>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</si>
  <si>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</si>
  <si>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</si>
  <si>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</si>
  <si>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</si>
  <si>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</si>
  <si>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</si>
  <si>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</si>
  <si>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</si>
  <si>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</si>
  <si>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</si>
  <si>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</si>
  <si>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</si>
  <si>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</si>
  <si>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</si>
  <si>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</si>
  <si>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</si>
  <si>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</si>
  <si>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</si>
  <si>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</si>
  <si>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</si>
  <si>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</si>
  <si>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</si>
  <si>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</si>
  <si>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</si>
  <si>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</si>
  <si>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</si>
  <si>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</si>
  <si>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</si>
  <si>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</si>
  <si>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</si>
  <si>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</si>
  <si>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</si>
  <si>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</si>
  <si>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</si>
  <si>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</si>
  <si>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</si>
  <si>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</si>
  <si>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</si>
  <si>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</si>
  <si>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</si>
  <si>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</si>
  <si>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</si>
  <si>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</si>
  <si>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</si>
  <si>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</si>
  <si>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</si>
  <si>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</si>
  <si>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</si>
  <si>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</si>
  <si>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</si>
  <si>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</si>
  <si>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</si>
  <si>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</si>
  <si>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</si>
  <si>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</si>
  <si>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</si>
  <si>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</si>
  <si>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</si>
  <si>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</si>
  <si>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</si>
  <si>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</si>
  <si>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</si>
  <si>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</si>
  <si>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</si>
  <si>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</si>
  <si>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</si>
  <si>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</si>
  <si>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</si>
  <si>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</si>
  <si>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</si>
  <si>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</si>
  <si>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</si>
  <si>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</si>
  <si>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</si>
  <si>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</si>
  <si>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</si>
  <si>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</si>
  <si>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</si>
  <si>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</si>
  <si>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</si>
  <si>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</si>
  <si>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</si>
  <si>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</si>
  <si>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</si>
  <si>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</si>
  <si>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</si>
  <si>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</si>
  <si>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</si>
  <si>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</si>
  <si>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</si>
  <si>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</si>
  <si>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</si>
  <si>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</si>
  <si>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</si>
  <si>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</si>
  <si>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</si>
  <si>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</si>
  <si>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</si>
  <si>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</si>
  <si>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</si>
  <si>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</si>
  <si>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</si>
  <si>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</si>
  <si>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</si>
  <si>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</si>
  <si>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</si>
  <si>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</si>
  <si>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</si>
  <si>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</si>
  <si>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</si>
  <si>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</si>
  <si>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</si>
  <si>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</si>
  <si>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</si>
  <si>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</si>
  <si>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</si>
  <si>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</si>
  <si>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</si>
  <si>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</si>
  <si>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</si>
  <si>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</si>
  <si>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</si>
  <si>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</si>
  <si>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</si>
  <si>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</si>
  <si>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</si>
  <si>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</si>
  <si>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</si>
  <si>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</si>
  <si>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</si>
  <si>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</si>
  <si>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</si>
  <si>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</si>
  <si>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</si>
  <si>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</si>
  <si>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</si>
  <si>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</si>
  <si>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</si>
  <si>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</si>
  <si>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</si>
  <si>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</si>
  <si>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</si>
  <si>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</si>
  <si>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</si>
  <si>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</si>
  <si>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</si>
  <si>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</si>
  <si>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</si>
  <si>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</si>
  <si>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</si>
  <si>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</si>
  <si>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</si>
  <si>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</si>
  <si>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</si>
  <si>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</si>
  <si>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</si>
  <si>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</si>
  <si>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</si>
  <si>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</si>
  <si>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</si>
  <si>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</si>
  <si>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</si>
  <si>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</si>
  <si>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</si>
  <si>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</si>
  <si>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</si>
  <si>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</si>
  <si>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</si>
  <si>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</si>
  <si>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</si>
  <si>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</si>
  <si>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</si>
  <si>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</si>
  <si>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</si>
  <si>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</si>
  <si>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</si>
  <si>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</si>
  <si>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</si>
  <si>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</si>
  <si>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</si>
  <si>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</si>
  <si>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</si>
  <si>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</si>
  <si>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</si>
  <si>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</si>
  <si>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</si>
  <si>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</si>
  <si>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</si>
  <si>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</si>
  <si>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</si>
  <si>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</si>
  <si>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</si>
  <si>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</si>
  <si>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</si>
  <si>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</si>
  <si>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</si>
  <si>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</si>
  <si>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</si>
  <si>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</si>
  <si>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</si>
  <si>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</si>
  <si>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</si>
  <si>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</si>
  <si>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</si>
  <si>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</si>
  <si>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</si>
  <si>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</si>
  <si>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</si>
  <si>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</si>
  <si>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</si>
  <si>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</si>
  <si>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</si>
  <si>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</si>
  <si>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</si>
  <si>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</si>
  <si>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</si>
  <si>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</si>
  <si>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</si>
  <si>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</si>
  <si>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</si>
  <si>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</si>
  <si>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</si>
  <si>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</si>
  <si>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</si>
  <si>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</si>
  <si>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</si>
  <si>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</si>
  <si>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</si>
  <si>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</si>
  <si>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</si>
  <si>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</si>
  <si>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</si>
  <si>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</si>
  <si>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</si>
  <si>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</si>
  <si>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</si>
  <si>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</si>
  <si>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</si>
  <si>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</si>
  <si>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</si>
  <si>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</si>
  <si>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</si>
  <si>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</si>
  <si>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</si>
  <si>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</si>
  <si>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</si>
  <si>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</si>
  <si>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</si>
  <si>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</si>
  <si>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</si>
  <si>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</si>
  <si>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</si>
  <si>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</si>
  <si>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</si>
  <si>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</si>
  <si>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</si>
  <si>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</si>
  <si>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</si>
  <si>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</si>
  <si>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</si>
  <si>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</si>
  <si>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</si>
  <si>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</si>
  <si>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</si>
  <si>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</si>
  <si>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</si>
  <si>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</si>
  <si>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</si>
  <si>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</si>
  <si>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</si>
  <si>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</si>
  <si>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</si>
  <si>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</si>
  <si>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</si>
  <si>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</si>
  <si>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</si>
  <si>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</si>
  <si>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</si>
  <si>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</si>
  <si>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</si>
  <si>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</si>
  <si>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</si>
  <si>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</si>
  <si>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</si>
  <si>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</si>
  <si>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</si>
  <si>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</si>
  <si>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</si>
  <si>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</si>
  <si>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</si>
  <si>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</si>
  <si>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</si>
  <si>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</si>
  <si>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</si>
  <si>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</si>
  <si>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</si>
  <si>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</si>
  <si>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</si>
  <si>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</si>
  <si>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</si>
  <si>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</si>
  <si>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</si>
  <si>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</si>
  <si>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</si>
  <si>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</si>
  <si>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</si>
  <si>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</si>
  <si>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</si>
  <si>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</si>
  <si>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</si>
  <si>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</si>
  <si>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</si>
  <si>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</si>
  <si>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</si>
  <si>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</si>
  <si>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</si>
  <si>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</si>
  <si>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</si>
  <si>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</si>
  <si>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</si>
  <si>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</si>
  <si>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</si>
  <si>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</si>
  <si>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</si>
  <si>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</si>
  <si>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</si>
  <si>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</si>
  <si>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</si>
  <si>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</si>
  <si>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</si>
  <si>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</si>
  <si>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</si>
  <si>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</si>
  <si>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</si>
  <si>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</si>
  <si>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</si>
  <si>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</si>
  <si>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</si>
  <si>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</si>
  <si>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</si>
  <si>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</si>
  <si>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</si>
  <si>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</si>
  <si>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</si>
  <si>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</si>
  <si>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</si>
  <si>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</si>
  <si>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</si>
  <si>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</si>
  <si>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</si>
  <si>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</si>
  <si>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</si>
  <si>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</si>
  <si>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</si>
  <si>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</si>
  <si>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</si>
  <si>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</si>
  <si>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</si>
  <si>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</si>
  <si>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</si>
  <si>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</si>
  <si>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</si>
  <si>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</si>
  <si>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</si>
  <si>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</si>
  <si>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</si>
  <si>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</si>
  <si>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</si>
  <si>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</si>
  <si>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</si>
  <si>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</si>
  <si>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</si>
  <si>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</si>
  <si>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</si>
  <si>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</si>
  <si>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</si>
  <si>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</si>
  <si>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</si>
  <si>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</si>
  <si>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</si>
  <si>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</si>
  <si>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</si>
  <si>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</si>
  <si>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</si>
  <si>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</si>
  <si>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</si>
  <si>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</si>
  <si>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</si>
  <si>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</si>
  <si>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</si>
  <si>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</si>
  <si>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</si>
  <si>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</si>
  <si>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</si>
  <si>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</si>
  <si>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</si>
  <si>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</si>
  <si>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</si>
  <si>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</si>
  <si>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</si>
  <si>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</si>
  <si>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</si>
  <si>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</si>
  <si>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</si>
  <si>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</si>
  <si>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</si>
  <si>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</si>
  <si>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</si>
  <si>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</si>
  <si>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</si>
  <si>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</si>
  <si>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</si>
  <si>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</si>
  <si>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</si>
  <si>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</si>
  <si>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</si>
  <si>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</si>
  <si>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</si>
  <si>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</si>
  <si>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</si>
  <si>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</si>
  <si>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</si>
  <si>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</si>
  <si>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</si>
  <si>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</si>
  <si>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</si>
  <si>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</si>
  <si>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</si>
  <si>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</si>
  <si>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</si>
  <si>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</si>
  <si>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</si>
  <si>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</si>
  <si>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</si>
  <si>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</si>
  <si>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</si>
  <si>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</si>
  <si>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</si>
  <si>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</si>
  <si>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</si>
  <si>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</si>
  <si>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</si>
  <si>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</si>
  <si>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</si>
  <si>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</si>
  <si>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</si>
  <si>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</si>
  <si>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</si>
  <si>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</si>
  <si>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</si>
  <si>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</si>
  <si>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</si>
  <si>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</si>
  <si>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</si>
  <si>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</si>
  <si>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</si>
  <si>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</si>
  <si>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</si>
  <si>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</si>
  <si>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</si>
  <si>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</si>
  <si>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</si>
  <si>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</si>
  <si>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</si>
  <si>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</si>
  <si>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</si>
  <si>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</si>
  <si>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</si>
  <si>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</si>
  <si>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</si>
  <si>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</si>
  <si>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</si>
  <si>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</si>
  <si>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</si>
  <si>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</si>
  <si>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</si>
  <si>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</si>
  <si>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</si>
  <si>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</si>
  <si>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</si>
  <si>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</si>
  <si>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</si>
  <si>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</si>
  <si>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</si>
  <si>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</si>
  <si>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</si>
  <si>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</si>
  <si>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</si>
  <si>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</si>
  <si>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</si>
  <si>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</si>
  <si>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</si>
  <si>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</si>
  <si>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</si>
  <si>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</si>
  <si>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</si>
  <si>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</si>
  <si>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</si>
  <si>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</si>
  <si>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</si>
  <si>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</si>
  <si>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</si>
  <si>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</si>
  <si>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</si>
  <si>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</si>
  <si>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</si>
  <si>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</si>
  <si>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</si>
  <si>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</si>
  <si>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</si>
  <si>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</si>
  <si>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</si>
  <si>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</si>
  <si>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</si>
  <si>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</si>
  <si>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</si>
  <si>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</si>
  <si>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</si>
  <si>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</si>
  <si>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</si>
  <si>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</si>
  <si>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</si>
  <si>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</si>
  <si>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</si>
  <si>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</si>
  <si>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</si>
  <si>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</si>
  <si>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</si>
  <si>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</si>
  <si>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</si>
  <si>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</si>
  <si>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</si>
  <si>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</si>
  <si>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</si>
  <si>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</si>
  <si>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</si>
  <si>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</si>
  <si>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</si>
  <si>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</si>
  <si>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</si>
  <si>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</si>
  <si>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</si>
  <si>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</si>
  <si>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</si>
  <si>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</si>
  <si>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</si>
  <si>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</si>
  <si>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</si>
  <si>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</si>
  <si>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</si>
  <si>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</si>
  <si>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</si>
  <si>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</si>
  <si>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</si>
  <si>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</si>
  <si>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</si>
  <si>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</si>
  <si>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</si>
  <si>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</si>
  <si>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</si>
  <si>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</si>
  <si>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</si>
  <si>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</si>
  <si>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</si>
  <si>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</si>
  <si>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</si>
  <si>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</si>
  <si>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</si>
  <si>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</si>
  <si>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</si>
  <si>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</si>
  <si>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</si>
  <si>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</si>
  <si>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</si>
  <si>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</si>
  <si>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</si>
  <si>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</si>
  <si>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</si>
  <si>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</si>
  <si>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</si>
  <si>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</si>
  <si>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</si>
  <si>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</si>
  <si>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</si>
  <si>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</si>
  <si>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</si>
  <si>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</si>
  <si>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</si>
  <si>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</si>
  <si>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</si>
  <si>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</si>
  <si>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</si>
  <si>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</si>
  <si>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</si>
  <si>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</si>
  <si>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</si>
  <si>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</si>
  <si>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</si>
  <si>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</si>
  <si>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</si>
  <si>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</si>
  <si>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</si>
  <si>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</si>
  <si>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</si>
  <si>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</si>
  <si>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</si>
  <si>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</si>
  <si>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</si>
  <si>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</si>
  <si>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</si>
  <si>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</si>
  <si>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</si>
  <si>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</si>
  <si>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</si>
  <si>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</si>
  <si>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</si>
  <si>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</si>
  <si>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</si>
  <si>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</si>
  <si>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</si>
  <si>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</si>
  <si>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</si>
  <si>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</si>
  <si>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</si>
  <si>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</si>
  <si>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</si>
  <si>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</si>
  <si>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</si>
  <si>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</si>
  <si>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</si>
  <si>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</si>
  <si>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</si>
  <si>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</si>
  <si>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</si>
  <si>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</si>
  <si>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</si>
  <si>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</si>
  <si>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</si>
  <si>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</si>
  <si>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</si>
  <si>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</si>
  <si>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</si>
  <si>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</si>
  <si>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</si>
  <si>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</si>
  <si>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</si>
  <si>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</si>
  <si>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</si>
  <si>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</si>
  <si>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</si>
  <si>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</si>
  <si>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</si>
  <si>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</si>
  <si>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</si>
  <si>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</si>
  <si>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</si>
  <si>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</si>
  <si>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</si>
  <si>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</si>
  <si>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</si>
  <si>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</si>
  <si>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</si>
  <si>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</si>
  <si>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</si>
  <si>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</si>
  <si>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</si>
  <si>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</si>
  <si>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</si>
  <si>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</si>
  <si>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</si>
  <si>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</si>
  <si>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</si>
  <si>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</si>
  <si>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</si>
  <si>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</si>
  <si>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</si>
  <si>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</si>
  <si>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</si>
  <si>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</si>
  <si>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</si>
  <si>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</si>
  <si>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</si>
  <si>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</si>
  <si>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</si>
  <si>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</si>
  <si>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</si>
  <si>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</si>
  <si>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</si>
  <si>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</si>
  <si>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</si>
  <si>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</si>
  <si>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</si>
  <si>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</si>
  <si>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</si>
  <si>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</si>
  <si>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</si>
  <si>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</si>
  <si>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</si>
  <si>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</si>
  <si>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</si>
  <si>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</si>
  <si>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</si>
  <si>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</si>
  <si>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</si>
  <si>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</si>
  <si>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</si>
  <si>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</si>
  <si>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</si>
  <si>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</si>
  <si>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</si>
  <si>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</si>
  <si>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</si>
  <si>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</si>
  <si>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</si>
  <si>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</si>
  <si>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</si>
  <si>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</si>
  <si>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</si>
  <si>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</si>
  <si>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</si>
  <si>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</si>
  <si>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</si>
  <si>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</si>
  <si>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</si>
  <si>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</si>
  <si>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</si>
  <si>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</si>
  <si>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</si>
  <si>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</si>
  <si>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</si>
  <si>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</si>
  <si>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</si>
  <si>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</si>
  <si>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</si>
  <si>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</si>
  <si>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</si>
  <si>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</si>
  <si>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</si>
  <si>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</si>
  <si>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</si>
  <si>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</si>
  <si>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</si>
  <si>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</si>
  <si>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</si>
  <si>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</si>
  <si>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</si>
  <si>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</si>
  <si>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</si>
  <si>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</si>
  <si>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</si>
  <si>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</si>
  <si>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</si>
  <si>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</si>
  <si>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</si>
  <si>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</si>
  <si>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</si>
  <si>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</si>
  <si>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</si>
  <si>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</si>
  <si>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</si>
  <si>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</si>
  <si>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</si>
  <si>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</si>
  <si>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</si>
  <si>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</si>
  <si>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</si>
  <si>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</si>
  <si>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</si>
  <si>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</si>
  <si>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</si>
  <si>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</si>
  <si>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</si>
  <si>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</si>
  <si>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</si>
  <si>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</si>
  <si>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</si>
  <si>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</si>
  <si>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</si>
  <si>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</si>
  <si>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</si>
  <si>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</si>
  <si>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</si>
  <si>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</si>
  <si>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</si>
  <si>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</si>
  <si>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</si>
  <si>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</si>
  <si>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</si>
  <si>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</si>
  <si>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</si>
  <si>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</si>
  <si>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</si>
  <si>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</si>
  <si>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</si>
  <si>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</si>
  <si>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</si>
  <si>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</si>
  <si>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</si>
  <si>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</si>
  <si>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</si>
  <si>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</si>
  <si>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</si>
  <si>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</si>
  <si>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</si>
  <si>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</si>
  <si>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</si>
  <si>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</si>
  <si>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</si>
  <si>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</si>
  <si>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</si>
  <si>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</si>
  <si>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</si>
  <si>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</si>
  <si>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</si>
  <si>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</si>
  <si>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</si>
  <si>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</si>
  <si>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</si>
  <si>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</si>
  <si>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</si>
  <si>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</si>
  <si>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</si>
  <si>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</si>
  <si>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</si>
  <si>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</si>
  <si>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</si>
  <si>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</si>
  <si>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</si>
  <si>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</si>
  <si>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</si>
  <si>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</si>
  <si>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</si>
  <si>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</si>
  <si>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</si>
  <si>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</si>
  <si>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</si>
  <si>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</si>
  <si>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</si>
  <si>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</si>
  <si>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</si>
  <si>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</si>
  <si>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</si>
  <si>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</si>
  <si>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</si>
  <si>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</si>
  <si>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</si>
  <si>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</si>
  <si>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</si>
  <si>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</si>
  <si>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</si>
  <si>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</si>
  <si>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</si>
  <si>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</si>
  <si>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</si>
  <si>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</si>
  <si>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</si>
  <si>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</si>
  <si>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</si>
  <si>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</si>
  <si>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</si>
  <si>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</si>
  <si>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</si>
  <si>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</si>
  <si>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</si>
  <si>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</si>
  <si>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</si>
  <si>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</si>
  <si>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</si>
  <si>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</si>
  <si>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</si>
  <si>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</si>
  <si>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</si>
  <si>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</si>
  <si>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</si>
  <si>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</si>
  <si>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</si>
  <si>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</si>
  <si>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</si>
  <si>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</si>
  <si>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</si>
  <si>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</si>
  <si>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</si>
  <si>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</si>
  <si>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</si>
  <si>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</si>
  <si>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</si>
  <si>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</si>
  <si>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</si>
  <si>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</si>
  <si>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</si>
  <si>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</si>
  <si>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</si>
  <si>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</si>
  <si>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</si>
  <si>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</si>
  <si>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</si>
  <si>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</si>
  <si>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</si>
  <si>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</si>
  <si>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</si>
  <si>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</si>
  <si>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</si>
  <si>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</si>
  <si>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</si>
  <si>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</si>
  <si>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</si>
  <si>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</si>
  <si>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</si>
  <si>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</si>
  <si>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</si>
  <si>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</si>
  <si>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</si>
  <si>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</si>
  <si>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</si>
  <si>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</si>
  <si>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</si>
  <si>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</si>
  <si>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</si>
  <si>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</si>
  <si>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</si>
  <si>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</si>
  <si>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</si>
  <si>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</si>
  <si>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</si>
  <si>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</si>
  <si>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</si>
  <si>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</si>
  <si>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</si>
  <si>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</si>
  <si>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</si>
  <si>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</si>
  <si>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</si>
  <si>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</si>
  <si>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</si>
  <si>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</si>
  <si>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</si>
  <si>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</si>
  <si>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</si>
  <si>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</si>
  <si>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</si>
  <si>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</si>
  <si>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</si>
  <si>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</si>
  <si>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</si>
  <si>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</si>
  <si>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</si>
  <si>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</si>
  <si>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</si>
  <si>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</si>
  <si>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</si>
  <si>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</si>
  <si>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</si>
  <si>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</si>
  <si>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</si>
  <si>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</si>
  <si>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</si>
  <si>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</si>
  <si>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</si>
  <si>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</si>
  <si>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</si>
  <si>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</si>
  <si>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</si>
  <si>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</si>
  <si>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</si>
  <si>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</si>
  <si>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</si>
  <si>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</si>
  <si>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</si>
  <si>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</si>
  <si>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</si>
  <si>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</si>
  <si>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</si>
  <si>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</si>
  <si>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</si>
  <si>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</si>
  <si>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</si>
  <si>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</si>
  <si>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</si>
  <si>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</si>
  <si>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</si>
  <si>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</si>
  <si>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</si>
  <si>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</si>
  <si>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</si>
  <si>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</si>
  <si>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</si>
  <si>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</si>
  <si>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</si>
  <si>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</si>
  <si>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</si>
  <si>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</si>
  <si>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</si>
  <si>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</si>
  <si>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</si>
  <si>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</si>
  <si>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</si>
  <si>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</si>
  <si>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</si>
  <si>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</si>
  <si>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</si>
  <si>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</si>
  <si>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</si>
  <si>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</si>
  <si>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</si>
  <si>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</si>
  <si>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</si>
  <si>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</si>
  <si>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</si>
  <si>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</si>
  <si>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</si>
  <si>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</si>
  <si>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</si>
  <si>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</si>
  <si>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</si>
  <si>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</si>
  <si>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</si>
  <si>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</si>
  <si>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</si>
  <si>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</si>
  <si>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</si>
  <si>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</si>
  <si>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</si>
  <si>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</si>
  <si>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</si>
  <si>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</si>
  <si>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</si>
  <si>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</si>
  <si>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</si>
  <si>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</si>
  <si>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</si>
  <si>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</si>
  <si>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</si>
  <si>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</si>
  <si>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</si>
  <si>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</si>
  <si>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</si>
  <si>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</si>
  <si>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</si>
  <si>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</si>
  <si>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</si>
  <si>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</si>
  <si>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</si>
  <si>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</si>
  <si>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</si>
  <si>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</si>
  <si>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</si>
  <si>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</si>
  <si>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</si>
  <si>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</si>
  <si>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</si>
  <si>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</si>
  <si>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</si>
  <si>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</si>
  <si>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</si>
  <si>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</si>
  <si>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</si>
  <si>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</si>
  <si>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</si>
  <si>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</si>
  <si>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</si>
  <si>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</si>
  <si>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</si>
  <si>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</si>
  <si>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</si>
  <si>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</si>
  <si>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</si>
  <si>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</si>
  <si>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</si>
  <si>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</si>
  <si>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</si>
  <si>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</si>
  <si>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</si>
  <si>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</si>
  <si>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</si>
  <si>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</si>
  <si>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</si>
  <si>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</si>
  <si>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</si>
  <si>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</si>
  <si>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</si>
  <si>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</si>
  <si>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</si>
  <si>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</si>
  <si>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</si>
  <si>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</si>
  <si>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</si>
  <si>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</si>
  <si>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</si>
  <si>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</si>
  <si>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</si>
  <si>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</si>
  <si>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</si>
  <si>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</si>
  <si>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</si>
  <si>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</si>
  <si>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</si>
  <si>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</si>
  <si>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</si>
  <si>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</si>
  <si>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</si>
  <si>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</si>
  <si>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</si>
  <si>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</si>
  <si>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</si>
  <si>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</si>
  <si>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</si>
  <si>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</si>
  <si>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</si>
  <si>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</si>
  <si>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</si>
  <si>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</si>
  <si>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</si>
  <si>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</si>
  <si>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</si>
  <si>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</si>
  <si>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</si>
  <si>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</si>
  <si>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</si>
  <si>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</si>
  <si>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</si>
  <si>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</si>
  <si>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</si>
  <si>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</si>
  <si>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</si>
  <si>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</si>
  <si>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</si>
  <si>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</si>
  <si>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</si>
  <si>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</si>
  <si>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</si>
  <si>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</si>
  <si>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</si>
  <si>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</si>
  <si>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</si>
  <si>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</si>
  <si>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</si>
  <si>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</si>
  <si>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</si>
  <si>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</si>
  <si>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</si>
  <si>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</si>
  <si>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</si>
  <si>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</si>
  <si>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</si>
  <si>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</si>
  <si>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</si>
  <si>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</si>
  <si>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</si>
  <si>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</si>
  <si>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</si>
  <si>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</si>
  <si>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</si>
  <si>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</si>
  <si>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</si>
  <si>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</si>
  <si>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</si>
  <si>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</si>
  <si>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</si>
  <si>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</si>
  <si>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</si>
  <si>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</si>
  <si>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</si>
  <si>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</si>
  <si>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</si>
  <si>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</si>
  <si>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</si>
  <si>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</si>
  <si>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</si>
  <si>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</si>
  <si>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</si>
  <si>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</si>
  <si>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</si>
  <si>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</si>
  <si>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</si>
  <si>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</si>
  <si>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</si>
  <si>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</si>
  <si>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</si>
  <si>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</si>
  <si>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</si>
  <si>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</si>
  <si>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</si>
  <si>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</si>
  <si>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</si>
  <si>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</si>
  <si>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</si>
  <si>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</si>
  <si>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</si>
  <si>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</si>
  <si>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</si>
  <si>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</si>
  <si>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</si>
  <si>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</si>
  <si>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</si>
  <si>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</si>
  <si>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</si>
  <si>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</si>
  <si>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</si>
  <si>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</si>
  <si>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</si>
  <si>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</si>
  <si>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</si>
  <si>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</si>
  <si>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</si>
  <si>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</si>
  <si>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</si>
  <si>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</si>
  <si>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</si>
  <si>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</si>
  <si>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</si>
  <si>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</si>
  <si>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</si>
  <si>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</si>
  <si>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</si>
  <si>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</si>
  <si>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</si>
  <si>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</si>
  <si>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</si>
  <si>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</si>
  <si>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</si>
  <si>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</si>
  <si>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</si>
  <si>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</si>
  <si>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</si>
  <si>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</si>
  <si>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</si>
  <si>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</si>
  <si>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</si>
  <si>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</si>
  <si>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</si>
  <si>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</si>
  <si>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</si>
  <si>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</si>
  <si>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</si>
  <si>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</si>
  <si>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</si>
  <si>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</si>
  <si>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</si>
  <si>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</si>
  <si>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</si>
  <si>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</si>
  <si>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</si>
  <si>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</si>
  <si>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</si>
  <si>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</si>
  <si>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</si>
  <si>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</si>
  <si>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</si>
  <si>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</si>
  <si>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</si>
  <si>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</si>
  <si>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</si>
  <si>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</si>
  <si>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</si>
  <si>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</si>
  <si>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</si>
  <si>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</si>
  <si>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</si>
  <si>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</si>
  <si>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</si>
  <si>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</si>
  <si>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</si>
  <si>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</si>
  <si>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</si>
  <si>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</si>
  <si>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</si>
  <si>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</si>
  <si>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</si>
  <si>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</si>
  <si>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</si>
  <si>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</si>
  <si>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</si>
  <si>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</si>
  <si>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</si>
  <si>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</si>
  <si>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</si>
  <si>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</si>
  <si>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</si>
  <si>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</si>
  <si>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</si>
  <si>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</si>
  <si>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</si>
  <si>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</si>
  <si>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</si>
  <si>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</si>
  <si>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</si>
  <si>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</si>
  <si>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</si>
  <si>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</si>
  <si>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</si>
  <si>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</si>
  <si>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</si>
  <si>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</si>
  <si>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</si>
  <si>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</si>
  <si>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</si>
  <si>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</si>
  <si>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</si>
  <si>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</si>
  <si>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</si>
  <si>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</si>
  <si>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</si>
  <si>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</si>
  <si>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</si>
  <si>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</si>
  <si>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</si>
  <si>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</si>
  <si>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</si>
  <si>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</si>
  <si>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</si>
  <si>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</si>
  <si>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</si>
  <si>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</si>
  <si>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</si>
  <si>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</si>
  <si>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</si>
  <si>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</si>
  <si>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</si>
  <si>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</si>
  <si>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</si>
  <si>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</si>
  <si>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</si>
  <si>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</si>
  <si>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</si>
  <si>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</si>
  <si>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</si>
  <si>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</si>
  <si>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</si>
  <si>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</si>
  <si>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</si>
  <si>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</si>
  <si>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</si>
  <si>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</si>
  <si>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</si>
  <si>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</si>
  <si>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</si>
  <si>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</si>
  <si>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</si>
  <si>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</si>
  <si>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</si>
  <si>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</si>
  <si>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</si>
  <si>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</si>
  <si>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</si>
  <si>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</si>
  <si>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</si>
  <si>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</si>
  <si>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</si>
  <si>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</si>
  <si>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</si>
  <si>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</si>
  <si>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</si>
  <si>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</si>
  <si>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</si>
  <si>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</si>
  <si>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</si>
  <si>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</si>
  <si>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</si>
  <si>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</si>
  <si>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</si>
  <si>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</si>
  <si>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</si>
  <si>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</si>
  <si>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</si>
  <si>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</si>
  <si>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</si>
  <si>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</si>
  <si>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</si>
  <si>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</si>
  <si>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</si>
  <si>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</si>
  <si>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</si>
  <si>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</si>
  <si>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</si>
  <si>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</si>
  <si>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</si>
  <si>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</si>
  <si>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</si>
  <si>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</si>
  <si>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</si>
  <si>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</si>
  <si>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</si>
  <si>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</si>
  <si>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</si>
  <si>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</si>
  <si>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</si>
  <si>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</si>
  <si>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</si>
  <si>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</si>
  <si>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</si>
  <si>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</si>
  <si>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</si>
  <si>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</si>
  <si>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</si>
  <si>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</si>
  <si>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</si>
  <si>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</si>
  <si>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</si>
  <si>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</si>
  <si>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</si>
  <si>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</si>
  <si>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</si>
  <si>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</si>
  <si>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</si>
  <si>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</si>
  <si>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</si>
  <si>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</si>
  <si>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</si>
  <si>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</si>
  <si>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</si>
  <si>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</si>
  <si>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</si>
  <si>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</si>
  <si>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</si>
  <si>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</si>
  <si>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</si>
  <si>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</si>
  <si>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</si>
  <si>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</si>
  <si>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</si>
  <si>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</si>
  <si>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</si>
  <si>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</si>
  <si>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</si>
  <si>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</si>
  <si>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</si>
  <si>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</si>
  <si>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</si>
  <si>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</si>
  <si>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</si>
  <si>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</si>
  <si>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</si>
  <si>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</si>
  <si>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</si>
  <si>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</si>
  <si>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</si>
  <si>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</si>
  <si>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</si>
  <si>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</si>
  <si>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</si>
  <si>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</si>
  <si>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</si>
  <si>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</si>
  <si>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</si>
  <si>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</si>
  <si>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</si>
  <si>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</si>
  <si>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</si>
  <si>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</si>
  <si>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</si>
  <si>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</si>
  <si>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</si>
  <si>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</si>
  <si>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</si>
  <si>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</si>
  <si>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</si>
  <si>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</si>
  <si>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</si>
  <si>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</si>
  <si>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</si>
  <si>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</si>
  <si>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</si>
  <si>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</si>
  <si>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</si>
  <si>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</si>
  <si>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</si>
  <si>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</si>
  <si>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</si>
  <si>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</si>
  <si>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</si>
  <si>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</si>
  <si>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</si>
  <si>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</si>
  <si>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</si>
  <si>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</si>
  <si>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</si>
  <si>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</si>
  <si>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</si>
  <si>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</si>
  <si>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</si>
  <si>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</si>
  <si>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</si>
  <si>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</si>
  <si>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</si>
  <si>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</si>
  <si>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</si>
  <si>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</si>
  <si>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</si>
  <si>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</si>
  <si>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</si>
  <si>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</si>
  <si>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</si>
  <si>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</si>
  <si>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</si>
  <si>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</si>
  <si>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</si>
  <si>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</si>
  <si>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</si>
  <si>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</si>
  <si>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</si>
  <si>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</si>
  <si>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</si>
  <si>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</si>
  <si>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</si>
  <si>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</si>
  <si>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</si>
  <si>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</si>
  <si>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</si>
  <si>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</si>
  <si>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</si>
  <si>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</si>
  <si>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</si>
  <si>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</si>
  <si>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</si>
  <si>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</si>
  <si>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</si>
  <si>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</si>
  <si>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</si>
  <si>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</si>
  <si>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</si>
  <si>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</si>
  <si>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</si>
  <si>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</si>
  <si>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</si>
  <si>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</si>
  <si>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</si>
  <si>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</si>
  <si>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</si>
  <si>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</si>
  <si>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</si>
  <si>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</si>
  <si>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</si>
  <si>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</si>
  <si>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</si>
  <si>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</si>
  <si>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</si>
  <si>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</si>
  <si>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</si>
  <si>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</si>
  <si>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</si>
  <si>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</si>
  <si>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</si>
  <si>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</si>
  <si>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</si>
  <si>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</si>
  <si>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</si>
  <si>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</si>
  <si>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</si>
  <si>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</si>
  <si>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</si>
  <si>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</si>
  <si>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</si>
  <si>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</si>
  <si>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</si>
  <si>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</si>
  <si>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</si>
  <si>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</si>
  <si>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</si>
  <si>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</si>
  <si>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</si>
  <si>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</si>
  <si>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</si>
  <si>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</si>
  <si>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</si>
  <si>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</si>
  <si>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</si>
  <si>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</si>
  <si>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</si>
  <si>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</si>
  <si>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</si>
  <si>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</si>
  <si>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</si>
  <si>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</si>
  <si>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</si>
  <si>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</si>
  <si>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</si>
  <si>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</si>
  <si>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</si>
  <si>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</si>
  <si>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</si>
  <si>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</si>
  <si>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</si>
  <si>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</si>
  <si>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</si>
  <si>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</si>
  <si>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</si>
  <si>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</si>
  <si>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</si>
  <si>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</si>
  <si>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</si>
  <si>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</si>
  <si>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</si>
  <si>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</si>
  <si>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</si>
  <si>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</si>
  <si>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</si>
  <si>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</si>
  <si>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</si>
  <si>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</si>
  <si>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</si>
  <si>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</si>
  <si>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</si>
  <si>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</si>
  <si>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</si>
  <si>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</si>
  <si>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</si>
  <si>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</si>
  <si>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</si>
  <si>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</si>
  <si>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</si>
  <si>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</si>
  <si>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</si>
  <si>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</si>
  <si>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</si>
  <si>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</si>
  <si>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</si>
  <si>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</si>
  <si>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</si>
  <si>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</si>
  <si>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</si>
  <si>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</si>
  <si>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</si>
  <si>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</si>
  <si>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</si>
  <si>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</si>
  <si>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</si>
  <si>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</si>
  <si>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</si>
  <si>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</si>
  <si>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</si>
  <si>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</si>
  <si>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</si>
  <si>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</si>
  <si>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</si>
  <si>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</si>
  <si>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</si>
  <si>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</si>
  <si>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</si>
  <si>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</si>
  <si>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</si>
  <si>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</si>
  <si>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</si>
  <si>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</si>
  <si>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</si>
  <si>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</si>
  <si>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</si>
  <si>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</si>
  <si>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</si>
  <si>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</si>
  <si>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</si>
  <si>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</si>
  <si>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</si>
  <si>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</si>
  <si>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</si>
  <si>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</si>
  <si>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</si>
  <si>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</si>
  <si>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</si>
  <si>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</si>
  <si>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</si>
  <si>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</si>
  <si>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</si>
  <si>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</si>
  <si>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</si>
  <si>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</si>
  <si>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</si>
  <si>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</si>
  <si>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</si>
  <si>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</si>
  <si>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</si>
  <si>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</si>
  <si>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</si>
  <si>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</si>
  <si>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</si>
  <si>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</si>
  <si>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</si>
  <si>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</si>
  <si>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</si>
  <si>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</si>
  <si>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</si>
  <si>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</si>
  <si>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</si>
  <si>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</si>
  <si>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</si>
  <si>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</si>
  <si>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</si>
  <si>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</si>
  <si>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</si>
  <si>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</si>
  <si>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</si>
  <si>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</si>
  <si>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</si>
  <si>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</si>
  <si>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</si>
  <si>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</si>
  <si>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</si>
  <si>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</si>
  <si>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</si>
  <si>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</si>
  <si>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</si>
  <si>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</si>
  <si>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</si>
  <si>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</si>
  <si>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</si>
  <si>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</si>
  <si>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</si>
  <si>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</si>
  <si>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</si>
  <si>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</si>
  <si>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</si>
  <si>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</si>
  <si>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</si>
  <si>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</si>
  <si>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</si>
  <si>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</si>
  <si>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</si>
  <si>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</si>
  <si>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</si>
  <si>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</si>
  <si>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</si>
  <si>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</si>
  <si>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</si>
  <si>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</si>
  <si>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</si>
  <si>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</si>
  <si>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</si>
  <si>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</si>
  <si>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</si>
  <si>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</si>
  <si>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</si>
  <si>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</si>
  <si>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</si>
  <si>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</si>
  <si>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</si>
  <si>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</si>
  <si>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</si>
  <si>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</si>
  <si>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</si>
  <si>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</si>
  <si>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</si>
  <si>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</si>
  <si>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</si>
  <si>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</si>
  <si>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</si>
  <si>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</si>
  <si>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</si>
  <si>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</si>
  <si>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</si>
  <si>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</si>
  <si>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</si>
  <si>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</si>
  <si>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</si>
  <si>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</si>
  <si>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</si>
  <si>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</si>
  <si>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</si>
  <si>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</si>
  <si>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</si>
  <si>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</si>
  <si>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</si>
  <si>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</si>
  <si>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</si>
  <si>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</si>
  <si>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</si>
  <si>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</si>
  <si>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</si>
  <si>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</si>
  <si>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</si>
  <si>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</si>
  <si>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</si>
  <si>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</si>
  <si>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</si>
  <si>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</si>
  <si>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</si>
  <si>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</si>
  <si>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</si>
  <si>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</si>
  <si>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</si>
  <si>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</si>
  <si>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</si>
  <si>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</si>
  <si>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</si>
  <si>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</si>
  <si>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</si>
  <si>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</si>
  <si>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</si>
  <si>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</si>
  <si>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</si>
  <si>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</si>
  <si>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</si>
  <si>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</si>
  <si>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</si>
  <si>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</si>
  <si>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</si>
  <si>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</si>
  <si>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</si>
  <si>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</si>
  <si>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</si>
  <si>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</si>
  <si>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</si>
  <si>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</si>
  <si>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</si>
  <si>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</si>
  <si>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</si>
  <si>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</si>
  <si>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</si>
  <si>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</si>
  <si>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</si>
  <si>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</si>
  <si>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</si>
  <si>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</si>
  <si>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</si>
  <si>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</si>
  <si>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</si>
  <si>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</si>
  <si>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</si>
  <si>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</si>
  <si>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</si>
  <si>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</si>
  <si>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</si>
  <si>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</si>
  <si>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</si>
  <si>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</si>
  <si>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</si>
  <si>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</si>
  <si>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</si>
  <si>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</si>
  <si>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</si>
  <si>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</si>
  <si>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</si>
  <si>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</si>
  <si>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</si>
  <si>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</si>
  <si>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</si>
  <si>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</si>
  <si>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</si>
  <si>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</si>
  <si>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</si>
  <si>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</si>
  <si>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</si>
  <si>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</si>
  <si>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</si>
  <si>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</si>
  <si>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</si>
  <si>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</si>
  <si>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</si>
  <si>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</si>
  <si>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</si>
  <si>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</si>
  <si>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</si>
  <si>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</si>
  <si>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</si>
  <si>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</si>
  <si>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</si>
  <si>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</si>
  <si>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</si>
  <si>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</si>
  <si>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</si>
  <si>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</si>
  <si>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</si>
  <si>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</si>
  <si>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</si>
  <si>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</si>
  <si>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</si>
  <si>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</si>
  <si>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</si>
  <si>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</si>
  <si>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</si>
  <si>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</si>
  <si>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</si>
  <si>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</si>
  <si>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</si>
  <si>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</si>
  <si>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</si>
  <si>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</si>
  <si>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</si>
  <si>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</si>
  <si>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</si>
  <si>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</si>
  <si>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</si>
  <si>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</si>
  <si>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</si>
  <si>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</si>
  <si>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</si>
  <si>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</si>
  <si>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</si>
  <si>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</si>
  <si>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</si>
  <si>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</si>
  <si>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</si>
  <si>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</si>
  <si>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</si>
  <si>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</si>
  <si>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</si>
  <si>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</si>
  <si>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</si>
  <si>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</si>
  <si>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</si>
  <si>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</si>
  <si>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</si>
  <si>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</si>
  <si>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</si>
  <si>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</si>
  <si>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</si>
  <si>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</si>
  <si>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</si>
  <si>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</si>
  <si>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</si>
  <si>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</si>
  <si>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</si>
  <si>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</si>
  <si>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</si>
  <si>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</si>
  <si>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</si>
  <si>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</si>
  <si>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</si>
  <si>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</si>
  <si>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</si>
  <si>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</si>
  <si>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</si>
  <si>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</si>
  <si>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</si>
  <si>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</si>
  <si>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</si>
  <si>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</si>
  <si>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</si>
  <si>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</si>
  <si>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</si>
  <si>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</si>
  <si>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</si>
  <si>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</si>
  <si>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</si>
  <si>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</si>
  <si>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</si>
  <si>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</si>
  <si>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</si>
  <si>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</si>
  <si>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</si>
  <si>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</si>
  <si>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</si>
  <si>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</si>
  <si>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</si>
  <si>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</si>
  <si>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</si>
  <si>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</si>
  <si>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</si>
  <si>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</si>
  <si>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</si>
  <si>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</si>
  <si>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</si>
  <si>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</si>
  <si>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</si>
  <si>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</si>
  <si>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</si>
  <si>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</si>
  <si>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</si>
  <si>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</si>
  <si>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</si>
  <si>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</si>
  <si>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</si>
  <si>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</si>
  <si>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</si>
  <si>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</si>
  <si>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</si>
  <si>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</si>
  <si>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</si>
  <si>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</si>
  <si>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</si>
  <si>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</si>
  <si>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</si>
  <si>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</si>
  <si>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</si>
  <si>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</si>
  <si>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</si>
  <si>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</si>
  <si>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</si>
  <si>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</si>
  <si>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</si>
  <si>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</si>
  <si>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</si>
  <si>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</si>
  <si>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</si>
  <si>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</si>
  <si>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</si>
  <si>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</si>
  <si>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</si>
  <si>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</si>
  <si>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</si>
  <si>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</si>
  <si>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</si>
  <si>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</si>
  <si>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</si>
  <si>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</si>
  <si>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</si>
  <si>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</si>
  <si>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</si>
  <si>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</si>
  <si>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</si>
  <si>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</si>
  <si>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</si>
  <si>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</si>
  <si>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</si>
  <si>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</si>
  <si>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</si>
  <si>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</si>
  <si>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</si>
  <si>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</si>
  <si>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</si>
  <si>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</si>
  <si>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</si>
  <si>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</si>
  <si>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</si>
  <si>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</si>
  <si>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</si>
  <si>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</si>
  <si>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</si>
  <si>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</si>
  <si>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</si>
  <si>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</si>
  <si>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</si>
  <si>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</si>
  <si>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</si>
  <si>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</si>
  <si>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</si>
  <si>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</si>
  <si>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</si>
  <si>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</si>
  <si>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</si>
  <si>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</si>
  <si>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</si>
  <si>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</si>
  <si>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</si>
  <si>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</si>
  <si>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</si>
  <si>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</si>
  <si>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</si>
  <si>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</si>
  <si>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</si>
  <si>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</si>
  <si>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</si>
  <si>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</si>
  <si>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</si>
  <si>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</si>
  <si>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</si>
  <si>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</si>
  <si>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</si>
  <si>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</si>
  <si>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</si>
  <si>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</si>
  <si>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</si>
  <si>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</si>
  <si>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</si>
  <si>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</si>
  <si>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</si>
  <si>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</si>
  <si>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</si>
  <si>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</si>
  <si>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</si>
  <si>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</si>
  <si>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</si>
  <si>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</si>
  <si>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</si>
  <si>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</si>
  <si>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</si>
  <si>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</si>
  <si>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</si>
  <si>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</si>
  <si>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</si>
  <si>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</si>
  <si>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</si>
  <si>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</si>
  <si>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</si>
  <si>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</si>
  <si>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</si>
  <si>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</si>
  <si>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</si>
  <si>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</si>
  <si>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</si>
  <si>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</si>
  <si>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</si>
  <si>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</si>
  <si>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</si>
  <si>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</si>
  <si>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</si>
  <si>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</si>
  <si>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</si>
  <si>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</si>
  <si>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</si>
  <si>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</si>
  <si>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</si>
  <si>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</si>
  <si>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</si>
  <si>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</si>
  <si>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</si>
  <si>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</si>
  <si>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</si>
  <si>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</si>
  <si>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</si>
  <si>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</si>
  <si>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</si>
  <si>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</si>
  <si>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</si>
  <si>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</si>
  <si>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</si>
  <si>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</si>
  <si>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</si>
  <si>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</si>
  <si>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</si>
  <si>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</si>
  <si>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</si>
  <si>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</si>
  <si>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</si>
  <si>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</si>
  <si>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</si>
  <si>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</si>
  <si>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</si>
  <si>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</si>
  <si>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</si>
  <si>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</si>
  <si>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</si>
  <si>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</si>
  <si>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</si>
  <si>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</si>
  <si>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</si>
  <si>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</si>
  <si>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</si>
  <si>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</si>
  <si>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</si>
  <si>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</si>
  <si>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</si>
  <si>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</si>
  <si>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</si>
  <si>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</si>
  <si>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</si>
  <si>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</si>
  <si>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</si>
  <si>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</si>
  <si>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</si>
  <si>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</si>
  <si>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</si>
  <si>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</si>
  <si>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</si>
  <si>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</si>
  <si>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</si>
  <si>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</si>
  <si>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</si>
  <si>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</si>
  <si>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</si>
  <si>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</si>
  <si>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</si>
  <si>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</si>
  <si>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</si>
  <si>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</si>
  <si>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</si>
  <si>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</si>
  <si>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</si>
  <si>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</si>
  <si>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</si>
  <si>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</si>
  <si>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</si>
  <si>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</si>
  <si>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</si>
  <si>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</si>
  <si>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</si>
  <si>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</si>
  <si>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</si>
  <si>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</si>
  <si>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</si>
  <si>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</si>
  <si>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</si>
  <si>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</si>
  <si>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</si>
  <si>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</si>
  <si>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</si>
  <si>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</si>
  <si>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</si>
  <si>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</si>
  <si>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</si>
  <si>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</si>
  <si>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</si>
  <si>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</si>
  <si>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</si>
  <si>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</si>
  <si>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</si>
  <si>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</si>
  <si>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</si>
  <si>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</si>
  <si>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</si>
  <si>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</si>
  <si>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</si>
  <si>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</si>
  <si>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</si>
  <si>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</si>
  <si>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</si>
  <si>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</si>
  <si>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</si>
  <si>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</si>
  <si>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</si>
  <si>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</si>
  <si>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</si>
  <si>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</si>
  <si>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</si>
  <si>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</si>
  <si>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</si>
  <si>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</si>
  <si>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</si>
  <si>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</si>
  <si>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</si>
  <si>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</si>
  <si>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</si>
  <si>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</si>
  <si>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</si>
  <si>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</si>
  <si>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</si>
  <si>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</si>
  <si>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</si>
  <si>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</si>
  <si>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</si>
  <si>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</si>
  <si>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</si>
  <si>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</si>
  <si>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</si>
  <si>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</si>
  <si>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</si>
  <si>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</si>
  <si>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</si>
  <si>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</si>
  <si>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</si>
  <si>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</si>
  <si>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</si>
  <si>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</si>
  <si>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</si>
  <si>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</si>
  <si>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</si>
  <si>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</si>
  <si>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</si>
  <si>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</si>
  <si>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</si>
  <si>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</si>
  <si>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</si>
  <si>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</si>
  <si>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</si>
  <si>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</si>
  <si>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</si>
  <si>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</si>
  <si>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</si>
  <si>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</si>
  <si>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</si>
  <si>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</si>
  <si>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</si>
  <si>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</si>
  <si>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</si>
  <si>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</si>
  <si>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</si>
  <si>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</si>
  <si>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</si>
  <si>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</si>
  <si>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</si>
  <si>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</si>
  <si>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</si>
  <si>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</si>
  <si>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</si>
  <si>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</si>
  <si>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</si>
  <si>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</si>
  <si>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</si>
  <si>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</si>
  <si>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</si>
  <si>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</si>
  <si>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</si>
  <si>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</si>
  <si>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</si>
  <si>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</si>
  <si>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</si>
  <si>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</si>
  <si>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</si>
  <si>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</si>
  <si>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</si>
  <si>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</si>
  <si>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</si>
  <si>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</si>
  <si>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</si>
  <si>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</si>
  <si>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</si>
  <si>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</si>
  <si>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</si>
  <si>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</si>
  <si>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</si>
  <si>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</si>
  <si>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</si>
  <si>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</si>
  <si>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</si>
  <si>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</si>
  <si>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</si>
  <si>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</si>
  <si>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</si>
  <si>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</si>
  <si>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</si>
  <si>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</si>
  <si>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</si>
  <si>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</si>
  <si>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</si>
  <si>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</si>
  <si>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</si>
  <si>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</si>
  <si>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</si>
  <si>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</si>
  <si>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</si>
  <si>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</si>
  <si>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</si>
  <si>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</si>
  <si>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</si>
  <si>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</si>
  <si>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</si>
  <si>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</si>
  <si>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</si>
  <si>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</si>
  <si>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</si>
  <si>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</si>
  <si>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</si>
  <si>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</si>
  <si>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</si>
  <si>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</si>
  <si>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</si>
  <si>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</si>
  <si>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</si>
  <si>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</si>
  <si>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</si>
  <si>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</si>
  <si>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</si>
  <si>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</si>
  <si>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</si>
  <si>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</si>
  <si>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</si>
  <si>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</si>
  <si>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</si>
  <si>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</si>
  <si>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</si>
  <si>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</si>
  <si>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</si>
  <si>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</si>
  <si>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</si>
  <si>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</si>
  <si>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</si>
  <si>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</si>
  <si>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</si>
  <si>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</si>
  <si>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</si>
  <si>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</si>
  <si>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</si>
  <si>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</si>
  <si>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</si>
  <si>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</si>
  <si>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</si>
  <si>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</si>
  <si>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</si>
  <si>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</si>
  <si>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</si>
  <si>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</si>
  <si>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</si>
  <si>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</si>
  <si>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</si>
  <si>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</si>
  <si>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</si>
  <si>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</si>
  <si>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</si>
  <si>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</si>
  <si>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</si>
  <si>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</si>
  <si>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</si>
  <si>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</si>
  <si>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</si>
  <si>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</si>
  <si>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</si>
  <si>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</si>
  <si>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</si>
  <si>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</si>
  <si>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</si>
  <si>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</si>
  <si>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</si>
  <si>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</si>
  <si>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</si>
  <si>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</si>
  <si>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</si>
  <si>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</si>
  <si>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</si>
  <si>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</si>
  <si>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</si>
  <si>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</si>
  <si>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</si>
  <si>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</si>
  <si>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</si>
  <si>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</si>
  <si>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</si>
  <si>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</si>
  <si>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</si>
  <si>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</si>
  <si>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</si>
  <si>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</si>
  <si>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</si>
  <si>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</si>
  <si>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</si>
  <si>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</si>
  <si>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</si>
  <si>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</si>
  <si>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</si>
  <si>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</si>
  <si>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</si>
  <si>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</si>
  <si>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</si>
  <si>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</si>
  <si>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</si>
  <si>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</si>
  <si>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</si>
  <si>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</si>
  <si>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</si>
  <si>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</si>
  <si>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</si>
  <si>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</si>
  <si>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</si>
  <si>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</si>
  <si>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</si>
  <si>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</si>
  <si>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</si>
  <si>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</si>
  <si>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</si>
  <si>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</si>
  <si>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</si>
  <si>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</si>
  <si>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</si>
  <si>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</si>
  <si>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</si>
  <si>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</si>
  <si>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</si>
  <si>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</si>
  <si>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</si>
  <si>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</si>
  <si>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</si>
  <si>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</si>
  <si>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</si>
  <si>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</si>
  <si>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</si>
  <si>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</si>
  <si>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</si>
  <si>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</si>
  <si>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</si>
  <si>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</si>
  <si>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</si>
  <si>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</si>
  <si>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</si>
  <si>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</si>
  <si>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</si>
  <si>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</si>
  <si>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</si>
  <si>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</si>
  <si>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</si>
  <si>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</si>
  <si>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</si>
  <si>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</si>
  <si>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</si>
  <si>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</si>
  <si>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</si>
  <si>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</si>
  <si>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</si>
  <si>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</si>
  <si>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</si>
  <si>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</si>
  <si>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</si>
  <si>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</si>
  <si>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</si>
  <si>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</si>
  <si>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</si>
  <si>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</si>
  <si>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</si>
  <si>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</si>
  <si>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</si>
  <si>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</si>
  <si>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</si>
  <si>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</si>
  <si>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</si>
  <si>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</si>
  <si>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</si>
  <si>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</si>
  <si>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</si>
  <si>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</si>
  <si>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</si>
  <si>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</si>
  <si>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</si>
  <si>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</si>
  <si>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</si>
  <si>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</si>
  <si>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</si>
  <si>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</si>
  <si>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</si>
  <si>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</si>
  <si>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</si>
  <si>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</si>
  <si>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</si>
  <si>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</si>
  <si>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</si>
  <si>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</si>
  <si>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</si>
  <si>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</si>
  <si>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</si>
  <si>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</si>
  <si>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</si>
  <si>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</si>
  <si>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</si>
  <si>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</si>
  <si>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</si>
  <si>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</si>
  <si>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</si>
  <si>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</si>
  <si>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</si>
  <si>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</si>
  <si>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</si>
  <si>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</si>
  <si>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</si>
  <si>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</si>
  <si>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</si>
  <si>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</si>
  <si>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</si>
  <si>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</si>
  <si>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</si>
  <si>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</si>
  <si>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</si>
  <si>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</si>
  <si>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</si>
  <si>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</si>
  <si>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</si>
  <si>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</si>
  <si>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</si>
  <si>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</si>
  <si>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</si>
  <si>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</si>
  <si>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</si>
  <si>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</si>
  <si>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</si>
  <si>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</si>
  <si>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</si>
  <si>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</si>
  <si>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</si>
  <si>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</si>
  <si>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</si>
  <si>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</si>
  <si>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</si>
  <si>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</si>
  <si>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</si>
  <si>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</si>
  <si>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</si>
  <si>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</si>
  <si>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</si>
  <si>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</si>
  <si>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</si>
  <si>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</si>
  <si>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</si>
  <si>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</si>
  <si>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</si>
  <si>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</si>
  <si>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</si>
  <si>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</si>
  <si>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</si>
  <si>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</si>
  <si>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</si>
  <si>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</si>
  <si>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</si>
  <si>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</si>
  <si>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</si>
  <si>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</si>
  <si>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</si>
  <si>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</si>
  <si>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</si>
  <si>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</si>
  <si>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</si>
  <si>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</si>
  <si>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</si>
  <si>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</si>
  <si>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</si>
  <si>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</si>
  <si>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</si>
  <si>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</si>
  <si>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</si>
  <si>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</si>
  <si>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</si>
  <si>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</si>
  <si>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</si>
  <si>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</si>
  <si>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</si>
  <si>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</si>
  <si>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</si>
  <si>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</si>
  <si>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</si>
  <si>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</si>
  <si>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</si>
  <si>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</si>
  <si>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</si>
  <si>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</si>
  <si>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</si>
  <si>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</si>
  <si>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</si>
  <si>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</si>
  <si>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</si>
  <si>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</si>
  <si>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</si>
  <si>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</si>
  <si>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</si>
  <si>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</si>
  <si>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</si>
  <si>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</si>
  <si>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</si>
  <si>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</si>
  <si>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</si>
  <si>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</si>
  <si>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</si>
  <si>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</si>
  <si>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</si>
  <si>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</si>
  <si>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</si>
  <si>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</si>
  <si>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</si>
  <si>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</si>
  <si>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</si>
  <si>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</si>
  <si>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</si>
  <si>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</si>
  <si>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</si>
  <si>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</si>
  <si>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</si>
  <si>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</si>
  <si>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</si>
  <si>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</si>
  <si>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</si>
  <si>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</si>
  <si>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</si>
  <si>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</si>
  <si>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</si>
  <si>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</si>
  <si>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</si>
  <si>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</si>
  <si>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</si>
  <si>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</si>
  <si>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</si>
  <si>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</si>
  <si>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</si>
  <si>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</si>
  <si>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</si>
  <si>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</si>
  <si>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</si>
  <si>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</si>
  <si>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</si>
  <si>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</si>
  <si>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</si>
  <si>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</si>
  <si>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</si>
  <si>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</si>
  <si>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</si>
  <si>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</si>
  <si>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</si>
  <si>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</si>
  <si>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</si>
  <si>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</si>
  <si>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</si>
  <si>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</si>
  <si>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</si>
  <si>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</si>
  <si>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</si>
  <si>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</si>
  <si>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</si>
  <si>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</si>
  <si>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</si>
  <si>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</si>
  <si>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</si>
  <si>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</si>
  <si>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</si>
  <si>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</si>
  <si>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</si>
  <si>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</si>
  <si>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</si>
  <si>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</si>
  <si>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</si>
  <si>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</si>
  <si>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</si>
  <si>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</si>
  <si>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</si>
  <si>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</si>
  <si>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</si>
  <si>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</si>
  <si>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</si>
  <si>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</si>
  <si>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</si>
  <si>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</si>
  <si>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</si>
  <si>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</si>
  <si>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</si>
  <si>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</si>
  <si>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</si>
  <si>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</si>
  <si>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</si>
  <si>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</si>
  <si>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</si>
  <si>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</si>
  <si>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</si>
  <si>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</si>
  <si>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</si>
  <si>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</si>
  <si>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</si>
  <si>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</si>
  <si>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</si>
  <si>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</si>
  <si>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</si>
  <si>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</si>
  <si>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</si>
  <si>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</si>
  <si>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</si>
  <si>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</si>
  <si>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</si>
  <si>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</si>
  <si>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</si>
  <si>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</si>
  <si>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</si>
  <si>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</si>
  <si>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</si>
  <si>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</si>
  <si>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</si>
  <si>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</si>
  <si>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</si>
  <si>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</si>
  <si>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</si>
  <si>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</si>
  <si>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</si>
  <si>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</si>
  <si>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</si>
  <si>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</si>
  <si>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</si>
  <si>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</si>
  <si>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</si>
  <si>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</si>
  <si>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</si>
  <si>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</si>
  <si>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</si>
  <si>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</si>
  <si>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</si>
  <si>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</si>
  <si>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</si>
  <si>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</si>
  <si>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</si>
  <si>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</si>
  <si>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</si>
  <si>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</si>
  <si>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</si>
  <si>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</si>
  <si>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</si>
  <si>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</si>
  <si>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</si>
  <si>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</si>
  <si>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</si>
  <si>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</si>
  <si>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</si>
  <si>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</si>
  <si>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</si>
  <si>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</si>
  <si>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</si>
  <si>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</si>
  <si>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</si>
  <si>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</si>
  <si>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</si>
  <si>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</si>
  <si>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</si>
  <si>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</si>
  <si>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</si>
  <si>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</si>
  <si>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</si>
  <si>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</si>
  <si>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</si>
  <si>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</si>
  <si>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</si>
  <si>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</si>
  <si>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</si>
  <si>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</si>
  <si>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</si>
  <si>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</si>
  <si>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</si>
  <si>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</si>
  <si>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</si>
  <si>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</si>
  <si>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</si>
  <si>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</si>
  <si>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</si>
  <si>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</si>
  <si>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</si>
  <si>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</si>
  <si>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</si>
  <si>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</si>
  <si>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</si>
  <si>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</si>
  <si>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</si>
  <si>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</si>
  <si>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</si>
  <si>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</si>
  <si>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</si>
  <si>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</si>
  <si>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</si>
  <si>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</si>
  <si>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</si>
  <si>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</si>
  <si>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</si>
  <si>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</si>
  <si>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</si>
  <si>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</si>
  <si>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</si>
  <si>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</si>
  <si>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</si>
  <si>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</si>
  <si>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</si>
  <si>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</si>
  <si>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</si>
  <si>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</si>
  <si>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</si>
  <si>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</si>
  <si>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</si>
  <si>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</si>
  <si>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</si>
  <si>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</si>
  <si>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</si>
  <si>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</si>
  <si>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</si>
  <si>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</si>
  <si>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</si>
  <si>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</si>
  <si>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</si>
  <si>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</si>
  <si>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</si>
  <si>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</si>
  <si>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</si>
  <si>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</si>
  <si>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</si>
  <si>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</si>
  <si>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</si>
  <si>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</si>
  <si>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</si>
  <si>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</si>
  <si>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</si>
  <si>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</si>
  <si>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</si>
  <si>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</si>
  <si>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</si>
  <si>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</si>
  <si>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</si>
  <si>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</si>
  <si>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</si>
  <si>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</si>
  <si>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</si>
  <si>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</si>
  <si>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</si>
  <si>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</si>
  <si>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</si>
  <si>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</si>
  <si>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</si>
  <si>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</si>
  <si>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</si>
  <si>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</si>
  <si>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</si>
  <si>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</si>
  <si>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</si>
  <si>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</si>
  <si>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</si>
  <si>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</si>
  <si>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</si>
  <si>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</si>
  <si>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</si>
  <si>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</si>
  <si>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</si>
  <si>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</si>
  <si>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</si>
  <si>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</si>
  <si>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</si>
  <si>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</si>
  <si>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</si>
  <si>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</si>
  <si>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</si>
  <si>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</si>
  <si>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</si>
  <si>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</si>
  <si>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</si>
  <si>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</si>
  <si>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</si>
  <si>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</si>
  <si>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</si>
  <si>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</si>
  <si>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</si>
  <si>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</si>
  <si>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</si>
  <si>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</si>
  <si>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</si>
  <si>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</si>
  <si>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</si>
  <si>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</si>
  <si>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</si>
  <si>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</si>
  <si>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</si>
  <si>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</si>
  <si>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</si>
  <si>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</si>
  <si>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</si>
  <si>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</si>
  <si>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</si>
  <si>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</si>
  <si>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</si>
  <si>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</si>
  <si>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</si>
  <si>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</si>
  <si>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</si>
  <si>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</si>
  <si>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</si>
  <si>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</si>
  <si>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</si>
  <si>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</si>
  <si>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</si>
  <si>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</si>
  <si>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</si>
  <si>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</si>
  <si>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</si>
  <si>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</si>
  <si>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</si>
  <si>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</si>
  <si>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</si>
  <si>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</si>
  <si>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</si>
  <si>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</si>
  <si>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</si>
  <si>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</si>
  <si>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</si>
  <si>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</si>
  <si>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</si>
  <si>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</si>
  <si>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</si>
  <si>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</si>
  <si>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</si>
  <si>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</si>
  <si>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</si>
  <si>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</si>
  <si>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</si>
  <si>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</si>
  <si>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</si>
  <si>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</si>
  <si>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</si>
  <si>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</si>
  <si>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</si>
  <si>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</si>
  <si>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</si>
  <si>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</si>
  <si>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</si>
  <si>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</si>
  <si>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</si>
  <si>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</si>
  <si>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</si>
  <si>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</si>
  <si>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</si>
  <si>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</si>
  <si>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</si>
  <si>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</si>
  <si>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</si>
  <si>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</si>
  <si>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</si>
  <si>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</si>
  <si>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</si>
  <si>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</si>
  <si>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</si>
  <si>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</si>
  <si>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</si>
  <si>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</si>
  <si>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</si>
  <si>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</si>
  <si>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</si>
  <si>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</si>
  <si>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</si>
  <si>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</si>
  <si>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</si>
  <si>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</si>
  <si>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</si>
  <si>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</si>
  <si>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</si>
  <si>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</si>
  <si>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</si>
  <si>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</si>
  <si>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</si>
  <si>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</si>
  <si>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</si>
  <si>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</si>
  <si>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</si>
  <si>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</si>
  <si>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</si>
  <si>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</si>
  <si>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</si>
  <si>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</si>
  <si>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</si>
  <si>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</si>
  <si>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</si>
  <si>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</si>
  <si>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</si>
  <si>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</si>
  <si>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</si>
  <si>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</si>
  <si>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</si>
  <si>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</si>
  <si>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</si>
  <si>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</si>
  <si>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</si>
  <si>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</si>
  <si>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</si>
  <si>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</si>
  <si>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</si>
  <si>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</si>
  <si>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</si>
  <si>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</si>
  <si>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</si>
  <si>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</si>
  <si>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</si>
  <si>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</si>
  <si>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</si>
  <si>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</si>
  <si>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</si>
  <si>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</si>
  <si>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</si>
  <si>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</si>
  <si>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</si>
  <si>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</si>
  <si>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</si>
  <si>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</si>
  <si>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</si>
  <si>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</si>
  <si>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</si>
  <si>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</si>
  <si>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</si>
  <si>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</si>
  <si>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</si>
  <si>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</si>
  <si>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</si>
  <si>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</si>
  <si>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</si>
  <si>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</si>
  <si>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</si>
  <si>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</si>
  <si>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</si>
  <si>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</si>
  <si>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</si>
  <si>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</si>
  <si>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</si>
  <si>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</si>
  <si>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</si>
  <si>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</si>
  <si>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</si>
  <si>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</si>
  <si>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</si>
  <si>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</si>
  <si>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</si>
  <si>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</si>
  <si>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</si>
  <si>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</si>
  <si>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</si>
  <si>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</si>
  <si>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</si>
  <si>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</si>
  <si>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</si>
  <si>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</si>
  <si>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</si>
  <si>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</si>
  <si>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</si>
  <si>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</si>
  <si>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</si>
  <si>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</si>
  <si>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</si>
  <si>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</si>
  <si>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</si>
  <si>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</si>
  <si>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</si>
  <si>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</si>
  <si>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</si>
  <si>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</si>
  <si>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</si>
  <si>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</si>
  <si>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</si>
  <si>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</si>
  <si>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</si>
  <si>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</si>
  <si>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</si>
  <si>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</si>
  <si>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</si>
  <si>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</si>
  <si>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</si>
  <si>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</si>
  <si>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</si>
  <si>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</si>
  <si>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</si>
  <si>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</si>
  <si>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</si>
  <si>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</si>
  <si>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</si>
  <si>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</si>
  <si>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</si>
  <si>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</si>
  <si>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</si>
  <si>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</si>
  <si>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</si>
  <si>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</si>
  <si>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</si>
  <si>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</si>
  <si>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</si>
  <si>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</si>
  <si>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</si>
  <si>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</si>
  <si>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</si>
  <si>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</si>
  <si>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</si>
  <si>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</si>
  <si>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</si>
  <si>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</si>
  <si>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</si>
  <si>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</si>
  <si>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</si>
  <si>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</si>
  <si>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</si>
  <si>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</si>
  <si>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</si>
  <si>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</si>
  <si>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</si>
  <si>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</si>
  <si>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</si>
  <si>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</si>
  <si>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</si>
  <si>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</si>
  <si>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</si>
  <si>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</si>
  <si>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</si>
  <si>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</si>
  <si>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</si>
  <si>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</si>
  <si>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</si>
  <si>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</si>
  <si>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</si>
  <si>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</si>
  <si>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</si>
  <si>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</si>
  <si>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</si>
  <si>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</si>
  <si>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</si>
  <si>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</si>
  <si>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</si>
  <si>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</si>
  <si>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</si>
  <si>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</si>
  <si>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</si>
  <si>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</si>
  <si>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</si>
  <si>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</si>
  <si>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</si>
  <si>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</si>
  <si>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</si>
  <si>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</si>
  <si>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</si>
  <si>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</si>
  <si>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</si>
  <si>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</si>
  <si>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</si>
  <si>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</si>
  <si>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</si>
  <si>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</si>
  <si>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</si>
  <si>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</si>
  <si>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</si>
  <si>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</si>
  <si>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</si>
  <si>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</si>
  <si>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</si>
  <si>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</si>
  <si>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</si>
  <si>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</si>
  <si>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</si>
  <si>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</si>
  <si>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</si>
  <si>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</si>
  <si>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</si>
  <si>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</si>
  <si>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</si>
  <si>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</si>
  <si>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</si>
  <si>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</si>
  <si>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</si>
  <si>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</si>
  <si>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</si>
  <si>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</si>
  <si>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</si>
  <si>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</si>
  <si>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</si>
  <si>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</si>
  <si>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</si>
  <si>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</si>
  <si>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</si>
  <si>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</si>
  <si>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</si>
  <si>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</si>
  <si>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</si>
  <si>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</si>
  <si>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</si>
  <si>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</si>
  <si>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</si>
  <si>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</si>
  <si>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</si>
  <si>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</si>
  <si>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</si>
  <si>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</si>
  <si>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</si>
  <si>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</si>
  <si>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</si>
  <si>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</si>
  <si>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</si>
  <si>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</si>
  <si>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</si>
  <si>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</si>
  <si>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</si>
  <si>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</si>
  <si>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</si>
  <si>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</si>
  <si>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</si>
  <si>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</si>
  <si>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</si>
  <si>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</si>
  <si>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</si>
  <si>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</si>
  <si>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</si>
  <si>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</si>
  <si>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</si>
  <si>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</si>
  <si>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</si>
  <si>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</si>
  <si>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</si>
  <si>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</si>
  <si>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</si>
  <si>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</si>
  <si>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</si>
  <si>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</si>
  <si>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</si>
  <si>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</si>
  <si>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</si>
  <si>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</si>
  <si>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</si>
  <si>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</si>
  <si>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</si>
  <si>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</si>
  <si>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</si>
  <si>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</si>
  <si>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</si>
  <si>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</si>
  <si>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</si>
  <si>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</si>
  <si>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</si>
  <si>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</si>
  <si>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</si>
  <si>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</si>
  <si>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</si>
  <si>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</si>
  <si>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</si>
  <si>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</si>
  <si>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</si>
  <si>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</si>
  <si>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</si>
  <si>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</si>
  <si>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</si>
  <si>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</si>
  <si>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</si>
  <si>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</si>
  <si>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</si>
  <si>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</si>
  <si>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</si>
  <si>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</si>
  <si>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</si>
  <si>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</si>
  <si>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</si>
  <si>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</si>
  <si>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</si>
  <si>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</si>
  <si>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</si>
  <si>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</si>
  <si>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</si>
  <si>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</si>
  <si>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</si>
  <si>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</si>
  <si>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</si>
  <si>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</si>
  <si>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</si>
  <si>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</si>
  <si>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</si>
  <si>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</si>
  <si>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</si>
  <si>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</si>
  <si>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</si>
  <si>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</si>
  <si>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</si>
  <si>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</si>
  <si>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</si>
  <si>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</si>
  <si>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</si>
  <si>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</si>
  <si>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</si>
  <si>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</si>
  <si>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</si>
  <si>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</si>
  <si>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</si>
  <si>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</si>
  <si>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</si>
  <si>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</si>
  <si>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</si>
  <si>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</si>
  <si>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</si>
  <si>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</si>
  <si>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</si>
  <si>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</si>
  <si>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</si>
  <si>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</si>
  <si>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</si>
  <si>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</si>
  <si>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</si>
  <si>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</si>
  <si>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</si>
  <si>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</si>
  <si>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</si>
  <si>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</si>
  <si>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</si>
  <si>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</si>
  <si>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</si>
  <si>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</si>
  <si>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</si>
  <si>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</si>
  <si>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</si>
  <si>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</si>
  <si>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</si>
  <si>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</si>
  <si>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</si>
  <si>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</si>
  <si>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</si>
  <si>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</si>
  <si>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</si>
  <si>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</si>
  <si>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</si>
  <si>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</si>
  <si>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</si>
  <si>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</si>
  <si>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</si>
  <si>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</si>
  <si>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</si>
  <si>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</si>
  <si>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</si>
  <si>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</si>
  <si>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</si>
  <si>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</si>
  <si>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</si>
  <si>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</si>
  <si>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</si>
  <si>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</si>
  <si>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</si>
  <si>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</si>
  <si>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</si>
  <si>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</si>
  <si>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</si>
  <si>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</si>
  <si>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</si>
  <si>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</si>
  <si>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</si>
  <si>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</si>
  <si>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</si>
  <si>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</si>
  <si>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</si>
  <si>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</si>
  <si>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</si>
  <si>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</si>
  <si>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</si>
  <si>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</si>
  <si>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</si>
  <si>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</si>
  <si>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</si>
  <si>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</si>
  <si>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</si>
  <si>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</si>
  <si>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</si>
  <si>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</si>
  <si>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</si>
  <si>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</si>
  <si>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</si>
  <si>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</si>
  <si>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</si>
  <si>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</si>
  <si>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</si>
  <si>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</si>
  <si>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</si>
  <si>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</si>
  <si>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</si>
  <si>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</si>
  <si>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</si>
  <si>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</si>
  <si>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</si>
  <si>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</si>
  <si>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</si>
  <si>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</si>
  <si>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</si>
  <si>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</si>
  <si>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</si>
  <si>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</si>
  <si>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</si>
  <si>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</si>
  <si>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</si>
  <si>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</si>
  <si>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</si>
  <si>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</si>
  <si>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</si>
  <si>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</si>
  <si>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</si>
  <si>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</si>
  <si>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</si>
  <si>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</si>
  <si>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</si>
  <si>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</si>
  <si>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</si>
  <si>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</si>
  <si>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</si>
  <si>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</si>
  <si>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</si>
  <si>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</si>
  <si>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</si>
  <si>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</si>
  <si>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</si>
  <si>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</si>
  <si>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</si>
  <si>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</si>
  <si>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</si>
  <si>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</si>
  <si>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</si>
  <si>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</si>
  <si>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</si>
  <si>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</si>
  <si>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</si>
  <si>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</si>
  <si>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</si>
  <si>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</si>
  <si>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</si>
  <si>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</si>
  <si>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</si>
  <si>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</si>
  <si>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</si>
  <si>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</si>
  <si>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</si>
  <si>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</si>
  <si>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</si>
  <si>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</si>
  <si>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</si>
  <si>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</si>
  <si>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</si>
  <si>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</si>
  <si>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</si>
  <si>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</si>
  <si>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</si>
  <si>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</si>
  <si>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</si>
  <si>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</si>
  <si>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</si>
  <si>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</si>
  <si>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</si>
  <si>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</si>
  <si>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</si>
  <si>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</si>
  <si>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</si>
  <si>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</si>
  <si>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</si>
  <si>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</si>
  <si>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</si>
  <si>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</si>
  <si>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</si>
  <si>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</si>
  <si>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</si>
  <si>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</si>
  <si>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</si>
  <si>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</si>
  <si>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</si>
  <si>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</si>
  <si>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</si>
  <si>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</si>
  <si>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</si>
  <si>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</si>
  <si>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</si>
  <si>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</si>
  <si>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</si>
  <si>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</si>
  <si>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</si>
  <si>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</si>
  <si>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</si>
  <si>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</si>
  <si>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</si>
  <si>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</si>
  <si>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</si>
  <si>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</si>
  <si>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</si>
  <si>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</si>
  <si>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</si>
  <si>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</si>
  <si>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</si>
  <si>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</si>
  <si>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</si>
  <si>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</si>
  <si>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</si>
  <si>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</si>
  <si>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</si>
  <si>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</si>
  <si>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</si>
  <si>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</si>
  <si>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</si>
  <si>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</si>
  <si>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</si>
  <si>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</si>
  <si>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</si>
  <si>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</si>
  <si>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</si>
  <si>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</si>
  <si>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</si>
  <si>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</si>
  <si>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</si>
  <si>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</si>
  <si>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</si>
  <si>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</si>
  <si>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</si>
  <si>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</si>
  <si>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</si>
  <si>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</si>
  <si>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</si>
  <si>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</si>
  <si>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</si>
  <si>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</si>
  <si>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</si>
  <si>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</si>
  <si>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</si>
  <si>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</si>
  <si>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</si>
  <si>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</si>
  <si>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</si>
  <si>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</si>
  <si>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</si>
  <si>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</si>
  <si>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</si>
  <si>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</si>
  <si>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</si>
  <si>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</si>
  <si>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</si>
  <si>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</si>
  <si>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</si>
  <si>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</si>
  <si>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</si>
  <si>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</si>
  <si>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</si>
  <si>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</si>
  <si>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</si>
  <si>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</si>
  <si>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</si>
  <si>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</si>
  <si>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</si>
  <si>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</si>
  <si>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</si>
  <si>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</si>
  <si>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</si>
  <si>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</si>
  <si>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</si>
  <si>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</si>
  <si>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</si>
  <si>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</si>
  <si>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</si>
  <si>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</si>
  <si>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</si>
  <si>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</si>
  <si>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</si>
  <si>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</si>
  <si>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</si>
  <si>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</si>
  <si>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</si>
  <si>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</si>
  <si>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</si>
  <si>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</si>
  <si>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</si>
  <si>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</si>
  <si>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</si>
  <si>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</si>
  <si>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</si>
  <si>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</si>
  <si>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</si>
  <si>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</si>
  <si>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</si>
  <si>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</si>
  <si>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</si>
  <si>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</si>
  <si>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</si>
  <si>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</si>
  <si>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</si>
  <si>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</si>
  <si>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</si>
  <si>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</si>
  <si>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</si>
  <si>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</si>
  <si>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</si>
  <si>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</si>
  <si>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</si>
  <si>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</si>
  <si>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</si>
  <si>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</si>
  <si>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</si>
  <si>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</si>
  <si>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</si>
  <si>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</si>
  <si>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</si>
  <si>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</si>
  <si>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</si>
  <si>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</si>
  <si>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</si>
  <si>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</si>
  <si>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</si>
  <si>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</si>
  <si>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</si>
  <si>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</si>
  <si>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</si>
  <si>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</si>
  <si>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</si>
  <si>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</si>
  <si>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</si>
  <si>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</si>
  <si>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</si>
  <si>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</si>
  <si>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</si>
  <si>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</si>
  <si>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</si>
  <si>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</si>
  <si>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</si>
  <si>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</si>
  <si>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</si>
  <si>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</si>
  <si>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</si>
  <si>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</si>
  <si>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</si>
  <si>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</si>
  <si>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</si>
  <si>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</si>
  <si>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</si>
  <si>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</si>
  <si>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</si>
  <si>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</si>
  <si>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</si>
  <si>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</si>
  <si>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</si>
  <si>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</si>
  <si>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</si>
  <si>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</si>
  <si>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</si>
  <si>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</si>
  <si>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</si>
  <si>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</si>
  <si>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</si>
  <si>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</si>
  <si>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</si>
  <si>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</si>
  <si>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</si>
  <si>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</si>
  <si>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</si>
  <si>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</si>
  <si>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</si>
  <si>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</si>
  <si>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</si>
  <si>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</si>
  <si>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</si>
  <si>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</si>
  <si>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</si>
  <si>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</si>
  <si>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</si>
  <si>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</si>
  <si>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</si>
  <si>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</si>
  <si>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</si>
  <si>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</si>
  <si>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</si>
  <si>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</si>
  <si>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</si>
  <si>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</si>
  <si>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</si>
  <si>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</si>
  <si>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</si>
  <si>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</si>
  <si>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</si>
  <si>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</si>
  <si>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</si>
  <si>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</si>
  <si>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</si>
  <si>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</si>
  <si>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</si>
  <si>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</si>
  <si>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</si>
  <si>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</si>
  <si>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</si>
  <si>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</si>
  <si>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</si>
  <si>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</si>
  <si>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</si>
  <si>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</si>
  <si>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</si>
  <si>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</si>
  <si>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</si>
  <si>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</si>
  <si>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</si>
  <si>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</si>
  <si>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</si>
  <si>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</si>
  <si>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</si>
  <si>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</si>
  <si>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</si>
  <si>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</si>
  <si>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</si>
  <si>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</si>
  <si>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</si>
  <si>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</si>
  <si>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</si>
  <si>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</si>
  <si>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</si>
  <si>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</si>
  <si>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</si>
  <si>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</si>
  <si>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</si>
  <si>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</si>
  <si>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</si>
  <si>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</si>
  <si>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</si>
  <si>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</si>
  <si>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</si>
  <si>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</si>
  <si>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</si>
  <si>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</si>
  <si>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</si>
  <si>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</si>
  <si>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</si>
  <si>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</si>
  <si>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</si>
  <si>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</si>
  <si>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</si>
  <si>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</si>
  <si>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</si>
  <si>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</si>
  <si>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</si>
  <si>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</si>
  <si>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</si>
  <si>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</si>
  <si>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</si>
  <si>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</si>
  <si>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</si>
  <si>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</si>
  <si>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</si>
  <si>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</si>
  <si>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</si>
  <si>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</si>
  <si>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</si>
  <si>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</si>
  <si>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</si>
  <si>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</si>
  <si>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</si>
  <si>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</si>
  <si>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</si>
  <si>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</si>
  <si>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</si>
  <si>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</si>
  <si>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</si>
  <si>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</si>
  <si>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</si>
  <si>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</si>
  <si>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</si>
  <si>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</si>
  <si>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</si>
  <si>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</si>
  <si>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</si>
  <si>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</si>
  <si>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</si>
  <si>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</si>
  <si>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</si>
  <si>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</si>
  <si>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</si>
  <si>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</si>
  <si>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</si>
  <si>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</si>
  <si>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</si>
  <si>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</si>
  <si>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</si>
  <si>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</si>
  <si>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</si>
  <si>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</si>
  <si>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</si>
  <si>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</si>
  <si>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</si>
  <si>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</si>
  <si>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</si>
  <si>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</si>
  <si>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</si>
  <si>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</si>
  <si>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</si>
  <si>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</si>
  <si>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</si>
  <si>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</si>
  <si>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</si>
  <si>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</si>
  <si>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</si>
  <si>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</si>
  <si>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</si>
  <si>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</si>
  <si>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</si>
  <si>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</si>
  <si>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</si>
  <si>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</si>
  <si>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</si>
  <si>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</si>
  <si>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</si>
  <si>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</si>
  <si>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</si>
  <si>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</si>
  <si>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</si>
  <si>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</si>
  <si>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</si>
  <si>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</si>
  <si>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</si>
  <si>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</si>
  <si>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</si>
  <si>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</si>
  <si>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</si>
  <si>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</si>
  <si>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</si>
  <si>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</si>
  <si>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</si>
  <si>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</si>
  <si>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</si>
  <si>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</si>
  <si>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</si>
  <si>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</si>
  <si>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</si>
  <si>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</si>
  <si>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</si>
  <si>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</si>
  <si>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</si>
  <si>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</si>
  <si>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</si>
  <si>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</si>
  <si>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</si>
  <si>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</si>
  <si>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</si>
  <si>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</si>
  <si>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</si>
  <si>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</si>
  <si>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</si>
  <si>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</si>
  <si>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</si>
  <si>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</si>
  <si>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</si>
  <si>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</si>
  <si>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</si>
  <si>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</si>
  <si>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</si>
  <si>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</si>
  <si>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</si>
  <si>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</si>
  <si>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</si>
  <si>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</si>
  <si>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</si>
  <si>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</si>
  <si>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</si>
  <si>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</si>
  <si>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</si>
  <si>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</si>
  <si>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</si>
  <si>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</si>
  <si>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</si>
  <si>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</si>
  <si>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</si>
  <si>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</si>
  <si>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</si>
  <si>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</si>
  <si>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</si>
  <si>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</si>
  <si>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</si>
  <si>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</si>
  <si>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</si>
  <si>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</si>
  <si>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</si>
  <si>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</si>
  <si>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</si>
  <si>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</si>
  <si>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</si>
  <si>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</si>
  <si>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</si>
  <si>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</si>
  <si>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</si>
  <si>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</si>
  <si>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</si>
  <si>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</si>
  <si>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</si>
  <si>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</si>
  <si>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</si>
  <si>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</si>
  <si>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</si>
  <si>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</si>
  <si>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</si>
  <si>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</si>
  <si>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</si>
  <si>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</si>
  <si>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</si>
  <si>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</si>
  <si>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</si>
  <si>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</si>
  <si>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</si>
  <si>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</si>
  <si>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</si>
  <si>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</si>
  <si>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</si>
  <si>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</si>
  <si>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</si>
  <si>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</si>
  <si>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</si>
  <si>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</si>
  <si>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</si>
  <si>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</si>
  <si>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</si>
  <si>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</si>
  <si>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</si>
  <si>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</si>
  <si>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</si>
  <si>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</si>
  <si>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</si>
  <si>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</si>
  <si>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</si>
  <si>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</si>
  <si>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</si>
  <si>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</si>
  <si>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</si>
  <si>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</si>
  <si>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</si>
  <si>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</si>
  <si>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</si>
  <si>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</si>
  <si>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</si>
  <si>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</si>
  <si>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</si>
  <si>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</si>
  <si>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</si>
  <si>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</si>
  <si>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</si>
  <si>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</si>
  <si>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</si>
  <si>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</si>
  <si>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</si>
  <si>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</si>
  <si>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</si>
  <si>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</si>
  <si>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</si>
  <si>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</si>
  <si>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</si>
  <si>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</si>
  <si>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</si>
  <si>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</si>
  <si>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</si>
  <si>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</si>
  <si>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</si>
  <si>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</si>
  <si>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</si>
  <si>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</si>
  <si>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</si>
  <si>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</si>
  <si>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</si>
  <si>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</si>
  <si>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</si>
  <si>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</si>
  <si>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</si>
  <si>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</si>
  <si>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</si>
  <si>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</si>
  <si>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</si>
  <si>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</si>
  <si>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</si>
  <si>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</si>
  <si>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</si>
  <si>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</si>
  <si>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</si>
  <si>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</si>
  <si>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</si>
  <si>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</si>
  <si>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</si>
  <si>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</si>
  <si>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</si>
  <si>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</si>
  <si>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</si>
  <si>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</si>
  <si>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</si>
  <si>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</si>
  <si>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</si>
  <si>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</si>
  <si>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</si>
  <si>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</si>
  <si>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</si>
  <si>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</si>
  <si>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</si>
  <si>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</si>
  <si>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</si>
  <si>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</si>
  <si>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</si>
  <si>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</si>
  <si>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</si>
  <si>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</si>
  <si>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</si>
  <si>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</si>
  <si>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</si>
  <si>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</si>
  <si>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</si>
  <si>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</si>
  <si>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</si>
  <si>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</si>
  <si>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</si>
  <si>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</si>
  <si>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</si>
  <si>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</si>
  <si>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</si>
  <si>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</si>
  <si>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</si>
  <si>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</si>
  <si>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</si>
  <si>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</si>
  <si>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</si>
  <si>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</si>
  <si>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</si>
  <si>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</si>
  <si>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</si>
  <si>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</si>
  <si>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</si>
  <si>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</si>
  <si>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</si>
  <si>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</si>
  <si>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</si>
  <si>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</si>
  <si>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</si>
  <si>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</si>
  <si>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</si>
  <si>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</si>
  <si>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</si>
  <si>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</si>
  <si>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</si>
  <si>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</si>
  <si>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</si>
  <si>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</si>
  <si>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</si>
  <si>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</si>
  <si>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</si>
  <si>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</si>
  <si>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</si>
  <si>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</si>
  <si>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</si>
  <si>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</si>
  <si>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</si>
  <si>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</si>
  <si>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</si>
  <si>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</si>
  <si>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</si>
  <si>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</si>
  <si>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</si>
  <si>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</si>
  <si>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</si>
  <si>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</si>
  <si>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</si>
  <si>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</si>
  <si>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</si>
  <si>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</si>
  <si>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</si>
  <si>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</si>
  <si>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</si>
  <si>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</si>
  <si>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</si>
  <si>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</si>
  <si>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</si>
  <si>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</si>
  <si>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</si>
  <si>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</si>
  <si>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</si>
  <si>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</si>
  <si>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</si>
  <si>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</si>
  <si>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</si>
  <si>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</si>
  <si>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</si>
  <si>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</si>
  <si>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</si>
  <si>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</si>
  <si>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</si>
  <si>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</si>
  <si>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</si>
  <si>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</si>
  <si>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</si>
  <si>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</si>
  <si>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</si>
  <si>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</si>
  <si>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</si>
  <si>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</si>
  <si>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</si>
  <si>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</si>
  <si>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</si>
  <si>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</si>
  <si>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</si>
  <si>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</si>
  <si>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</si>
  <si>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</si>
  <si>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</si>
  <si>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</si>
  <si>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</si>
  <si>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</si>
  <si>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</si>
  <si>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</si>
  <si>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</si>
  <si>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</si>
  <si>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</si>
  <si>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</si>
  <si>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</si>
  <si>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</si>
  <si>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</si>
  <si>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</si>
  <si>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</si>
  <si>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</si>
  <si>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</si>
  <si>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</si>
  <si>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</si>
  <si>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</si>
  <si>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</si>
  <si>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</si>
  <si>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</si>
  <si>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</si>
  <si>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</si>
  <si>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</si>
  <si>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</si>
  <si>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</si>
  <si>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</si>
  <si>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</si>
  <si>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</si>
  <si>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</si>
  <si>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</si>
  <si>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</si>
  <si>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</si>
  <si>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</si>
  <si>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</si>
  <si>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</si>
  <si>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</si>
  <si>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</si>
  <si>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</si>
  <si>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</si>
  <si>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</si>
  <si>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</si>
  <si>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</si>
  <si>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</si>
  <si>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</si>
  <si>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</si>
  <si>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</si>
  <si>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</si>
  <si>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</si>
  <si>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</si>
  <si>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</si>
  <si>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</si>
  <si>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</si>
  <si>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</si>
  <si>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</si>
  <si>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</si>
  <si>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</si>
  <si>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</si>
  <si>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</si>
  <si>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</si>
  <si>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</si>
  <si>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</si>
  <si>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</si>
  <si>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</si>
  <si>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</si>
  <si>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</si>
  <si>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</si>
  <si>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</si>
  <si>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</si>
  <si>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</si>
  <si>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</si>
  <si>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</si>
  <si>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</si>
  <si>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</si>
  <si>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</si>
  <si>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</si>
  <si>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</si>
  <si>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</si>
  <si>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</si>
  <si>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</si>
  <si>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</si>
  <si>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</si>
  <si>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</si>
  <si>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</si>
  <si>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</si>
  <si>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</si>
  <si>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</si>
  <si>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</si>
  <si>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</si>
  <si>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</si>
  <si>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</si>
  <si>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</si>
  <si>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</si>
  <si>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</si>
  <si>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</si>
  <si>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</si>
  <si>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</si>
  <si>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</si>
  <si>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</si>
  <si>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</si>
  <si>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</si>
  <si>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</si>
  <si>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</si>
  <si>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</si>
  <si>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</si>
  <si>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</si>
  <si>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</si>
  <si>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</si>
  <si>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</si>
  <si>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</si>
  <si>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</si>
  <si>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</si>
  <si>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</si>
  <si>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</si>
  <si>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</si>
  <si>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</si>
  <si>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</si>
  <si>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</si>
  <si>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</si>
  <si>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</si>
  <si>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</si>
  <si>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</si>
  <si>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</si>
  <si>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</si>
  <si>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</si>
  <si>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</si>
  <si>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</si>
  <si>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</si>
  <si>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</si>
  <si>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</si>
  <si>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</si>
  <si>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</si>
  <si>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</si>
  <si>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</si>
  <si>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</si>
  <si>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</si>
  <si>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</si>
  <si>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</si>
  <si>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</si>
  <si>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</si>
  <si>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</si>
  <si>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</si>
  <si>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</si>
  <si>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</si>
  <si>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</si>
  <si>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</si>
  <si>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</si>
  <si>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</si>
  <si>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</si>
  <si>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</si>
  <si>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</si>
  <si>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</si>
  <si>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</si>
  <si>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</si>
  <si>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</si>
  <si>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</si>
  <si>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</si>
  <si>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</si>
  <si>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</si>
  <si>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</si>
  <si>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</si>
  <si>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</si>
  <si>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</si>
  <si>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</si>
  <si>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</si>
  <si>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</si>
  <si>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</si>
  <si>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</si>
  <si>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</si>
  <si>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</si>
  <si>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</si>
  <si>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</si>
  <si>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</si>
  <si>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</si>
  <si>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</si>
  <si>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</si>
  <si>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</si>
  <si>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</si>
  <si>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</si>
  <si>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</si>
  <si>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</si>
  <si>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</si>
  <si>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</si>
  <si>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</si>
  <si>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</si>
  <si>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</si>
  <si>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</si>
  <si>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</si>
  <si>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</si>
  <si>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</si>
  <si>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</si>
  <si>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</si>
  <si>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</si>
  <si>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</si>
  <si>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</si>
  <si>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</si>
  <si>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</si>
  <si>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</si>
  <si>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</si>
  <si>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</si>
  <si>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</si>
  <si>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</si>
  <si>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</si>
  <si>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</si>
  <si>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</si>
  <si>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</si>
  <si>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</si>
  <si>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</si>
  <si>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</si>
  <si>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</si>
  <si>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</si>
  <si>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</si>
  <si>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</si>
  <si>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</si>
  <si>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</si>
  <si>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</si>
  <si>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</si>
  <si>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</si>
  <si>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</si>
  <si>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</si>
  <si>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</si>
  <si>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</si>
  <si>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</si>
  <si>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</si>
  <si>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</si>
  <si>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</si>
  <si>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</si>
  <si>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</si>
  <si>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</si>
  <si>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</si>
  <si>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</si>
  <si>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</si>
  <si>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</si>
  <si>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</si>
  <si>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</si>
  <si>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</si>
  <si>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</si>
  <si>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</si>
  <si>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</si>
  <si>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</si>
  <si>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</si>
  <si>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</si>
  <si>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</si>
  <si>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</si>
  <si>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</si>
  <si>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</si>
  <si>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</si>
  <si>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</si>
  <si>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</si>
  <si>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</si>
  <si>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</si>
  <si>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</si>
  <si>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</si>
  <si>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</si>
  <si>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</si>
  <si>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</si>
  <si>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</si>
  <si>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</si>
  <si>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</si>
  <si>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</si>
  <si>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</si>
  <si>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</si>
  <si>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</si>
  <si>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</si>
  <si>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</si>
  <si>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</si>
  <si>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</si>
  <si>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</si>
  <si>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</si>
  <si>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</si>
  <si>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</si>
  <si>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</si>
  <si>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</si>
  <si>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</si>
  <si>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</si>
  <si>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</si>
  <si>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</si>
  <si>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</si>
  <si>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</si>
  <si>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</si>
  <si>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</si>
  <si>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</si>
  <si>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</si>
  <si>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</si>
  <si>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</si>
  <si>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</si>
  <si>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</si>
  <si>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</si>
  <si>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</si>
  <si>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</si>
  <si>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</si>
  <si>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</si>
  <si>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</si>
  <si>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</si>
  <si>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</si>
  <si>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</si>
  <si>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</si>
  <si>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</si>
  <si>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</si>
  <si>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</si>
  <si>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</si>
  <si>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</si>
  <si>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</si>
  <si>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</si>
  <si>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</si>
  <si>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</si>
  <si>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</si>
  <si>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</si>
  <si>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</si>
  <si>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</si>
  <si>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</si>
  <si>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</si>
  <si>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</si>
  <si>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</si>
  <si>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</si>
  <si>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</si>
  <si>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</si>
  <si>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</si>
  <si>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</si>
  <si>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</si>
  <si>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</si>
  <si>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</si>
  <si>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</si>
  <si>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</si>
  <si>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</si>
  <si>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</si>
  <si>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</si>
  <si>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</si>
  <si>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</si>
  <si>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</si>
  <si>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</si>
  <si>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</si>
  <si>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</si>
  <si>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</si>
  <si>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</si>
  <si>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</si>
  <si>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</si>
  <si>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</si>
  <si>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</si>
  <si>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</si>
  <si>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</si>
  <si>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</si>
  <si>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</si>
  <si>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</si>
  <si>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</si>
  <si>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</si>
  <si>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</si>
  <si>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</si>
  <si>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</si>
  <si>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</si>
  <si>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</si>
  <si>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</si>
  <si>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</si>
  <si>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</si>
  <si>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</si>
  <si>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</si>
  <si>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</si>
  <si>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</si>
  <si>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</si>
  <si>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</si>
  <si>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</si>
  <si>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</si>
  <si>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</si>
  <si>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</si>
  <si>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</si>
  <si>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</si>
  <si>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</si>
  <si>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</si>
  <si>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</si>
  <si>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</si>
  <si>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</si>
  <si>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</si>
  <si>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</si>
  <si>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</si>
  <si>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</si>
  <si>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</si>
  <si>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</si>
  <si>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</si>
  <si>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</si>
  <si>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</si>
  <si>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</si>
  <si>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</si>
  <si>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</si>
  <si>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</si>
  <si>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</si>
  <si>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</si>
  <si>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</si>
  <si>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</si>
  <si>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</si>
  <si>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</si>
  <si>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</si>
  <si>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</si>
  <si>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</si>
  <si>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</si>
  <si>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</si>
  <si>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</si>
  <si>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</si>
  <si>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</si>
  <si>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</si>
  <si>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</si>
  <si>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</si>
  <si>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</si>
  <si>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</si>
  <si>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</si>
  <si>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</si>
  <si>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</si>
  <si>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</si>
  <si>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</si>
  <si>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</si>
  <si>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</si>
  <si>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</si>
  <si>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</si>
  <si>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</si>
  <si>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</si>
  <si>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</si>
  <si>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</si>
  <si>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</si>
  <si>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</si>
  <si>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</si>
  <si>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</si>
  <si>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</si>
  <si>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</si>
  <si>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</si>
  <si>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</si>
  <si>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</si>
  <si>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</si>
  <si>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</si>
  <si>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</si>
  <si>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</si>
  <si>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</si>
  <si>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</si>
  <si>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</si>
  <si>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</si>
  <si>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</si>
  <si>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</si>
  <si>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</si>
  <si>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</si>
  <si>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</si>
  <si>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</si>
  <si>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</si>
  <si>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</si>
  <si>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</si>
  <si>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</si>
  <si>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</si>
  <si>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</si>
  <si>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</si>
  <si>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</si>
  <si>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</si>
  <si>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</si>
  <si>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</si>
  <si>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</si>
  <si>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</si>
  <si>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</si>
  <si>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</si>
  <si>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</si>
  <si>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</si>
  <si>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</si>
  <si>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</si>
  <si>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</si>
  <si>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</si>
  <si>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</si>
  <si>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</si>
  <si>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</si>
  <si>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</si>
  <si>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</si>
  <si>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</si>
  <si>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</si>
  <si>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</si>
  <si>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</si>
  <si>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</si>
  <si>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</si>
  <si>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</si>
  <si>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</si>
  <si>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</si>
  <si>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</si>
  <si>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</si>
  <si>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</si>
  <si>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</si>
  <si>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</si>
  <si>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</si>
  <si>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</si>
  <si>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</si>
  <si>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</si>
  <si>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</si>
  <si>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</si>
  <si>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</si>
  <si>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</si>
  <si>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</si>
  <si>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</si>
  <si>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</si>
  <si>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</si>
  <si>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</si>
  <si>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</si>
  <si>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</si>
  <si>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</si>
  <si>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</si>
  <si>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</si>
  <si>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</si>
  <si>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</si>
  <si>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</si>
  <si>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</si>
  <si>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</si>
  <si>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</si>
  <si>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</si>
  <si>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</si>
  <si>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</si>
  <si>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</si>
  <si>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</si>
  <si>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</si>
  <si>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</si>
  <si>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</si>
  <si>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</si>
  <si>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</si>
  <si>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</si>
  <si>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</si>
  <si>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</si>
  <si>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</si>
  <si>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</si>
  <si>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</si>
  <si>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</si>
  <si>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</si>
  <si>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</si>
  <si>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</si>
  <si>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</si>
  <si>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</si>
  <si>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</si>
  <si>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</si>
  <si>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</si>
  <si>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</si>
  <si>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</si>
  <si>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</si>
  <si>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</si>
  <si>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</si>
  <si>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</si>
  <si>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</si>
  <si>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</si>
  <si>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</si>
  <si>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</si>
  <si>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</si>
  <si>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</si>
  <si>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</si>
  <si>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</si>
  <si>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</si>
  <si>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</si>
  <si>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</si>
  <si>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</si>
  <si>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</si>
  <si>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</si>
  <si>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</si>
  <si>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</si>
  <si>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</si>
  <si>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</si>
  <si>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</si>
  <si>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</si>
  <si>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</si>
  <si>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</si>
  <si>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</si>
  <si>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</si>
  <si>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</si>
  <si>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</si>
  <si>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</si>
  <si>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</si>
  <si>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</si>
  <si>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</si>
  <si>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</si>
  <si>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</si>
  <si>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</si>
  <si>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</si>
  <si>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</si>
  <si>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</si>
  <si>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</si>
  <si>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</si>
  <si>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</si>
  <si>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</si>
  <si>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</si>
  <si>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</si>
  <si>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</si>
  <si>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</si>
  <si>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</si>
  <si>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</si>
  <si>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</si>
  <si>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</si>
  <si>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</si>
  <si>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</si>
  <si>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</si>
  <si>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</si>
  <si>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</si>
  <si>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</si>
  <si>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</si>
  <si>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</si>
  <si>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</si>
  <si>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</si>
  <si>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</si>
  <si>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</si>
  <si>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</si>
  <si>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</si>
  <si>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</si>
  <si>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</si>
  <si>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</si>
  <si>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</si>
  <si>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</si>
  <si>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</si>
  <si>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</si>
  <si>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</si>
  <si>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</si>
  <si>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</si>
  <si>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</si>
  <si>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</si>
  <si>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</si>
  <si>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</si>
  <si>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</si>
  <si>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</si>
  <si>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</si>
  <si>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</si>
  <si>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</si>
  <si>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</si>
  <si>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</si>
  <si>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</si>
  <si>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</si>
  <si>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</si>
  <si>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</si>
  <si>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</si>
  <si>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</si>
  <si>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</si>
  <si>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</si>
  <si>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</si>
  <si>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</si>
  <si>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</si>
  <si>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</si>
  <si>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</si>
  <si>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</si>
  <si>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</si>
  <si>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</si>
  <si>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</si>
  <si>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</si>
  <si>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</si>
  <si>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</si>
  <si>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</si>
  <si>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</si>
  <si>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</si>
  <si>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</si>
  <si>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</si>
  <si>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</si>
  <si>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</si>
  <si>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</si>
  <si>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</si>
  <si>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</si>
  <si>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</si>
  <si>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</si>
  <si>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</si>
  <si>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</si>
  <si>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</si>
  <si>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</si>
  <si>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</si>
  <si>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</si>
  <si>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</si>
  <si>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</si>
  <si>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</si>
  <si>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</si>
  <si>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</si>
  <si>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</si>
  <si>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</si>
  <si>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</si>
  <si>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</si>
  <si>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</si>
  <si>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</si>
  <si>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</si>
  <si>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</si>
  <si>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</si>
  <si>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</si>
  <si>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</si>
  <si>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</si>
  <si>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</si>
  <si>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</si>
  <si>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</si>
  <si>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</si>
  <si>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</si>
  <si>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</si>
  <si>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</si>
  <si>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</si>
  <si>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</si>
  <si>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</si>
  <si>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</si>
  <si>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</si>
  <si>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</si>
  <si>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</si>
  <si>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</si>
  <si>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</si>
  <si>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</si>
  <si>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</si>
  <si>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</si>
  <si>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</si>
  <si>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</si>
  <si>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</si>
  <si>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</si>
  <si>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</si>
  <si>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</si>
  <si>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</si>
  <si>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</si>
  <si>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</si>
  <si>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</si>
  <si>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</si>
  <si>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</si>
  <si>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</si>
  <si>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</si>
  <si>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</si>
  <si>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</si>
  <si>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</si>
  <si>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</si>
  <si>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</si>
  <si>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</si>
  <si>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</si>
  <si>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</si>
  <si>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</si>
  <si>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</si>
  <si>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</si>
  <si>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</si>
  <si>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</si>
  <si>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</si>
  <si>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</si>
  <si>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</si>
  <si>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</si>
  <si>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</si>
  <si>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</si>
  <si>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</si>
  <si>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</si>
  <si>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</si>
  <si>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</si>
  <si>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</si>
  <si>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</si>
  <si>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</si>
  <si>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</si>
  <si>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</si>
  <si>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</si>
  <si>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</si>
  <si>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</si>
  <si>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</si>
  <si>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</si>
  <si>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</si>
  <si>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</si>
  <si>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</si>
  <si>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</si>
  <si>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</si>
  <si>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</si>
  <si>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</si>
  <si>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</si>
  <si>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</si>
  <si>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</si>
  <si>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</si>
  <si>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</si>
  <si>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</si>
  <si>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</si>
  <si>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</si>
  <si>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</si>
  <si>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</si>
  <si>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</si>
  <si>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</si>
  <si>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</si>
  <si>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</si>
  <si>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</si>
  <si>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</si>
  <si>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</si>
  <si>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</si>
  <si>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</si>
  <si>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</si>
  <si>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</si>
  <si>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</si>
  <si>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</si>
  <si>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</si>
  <si>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</si>
  <si>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</si>
  <si>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</si>
  <si>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</si>
  <si>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</si>
  <si>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</si>
  <si>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</si>
  <si>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</si>
  <si>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</si>
  <si>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</si>
  <si>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</si>
  <si>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</si>
  <si>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</si>
  <si>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</si>
  <si>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</si>
  <si>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</si>
  <si>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</si>
  <si>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</si>
  <si>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</si>
  <si>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</si>
  <si>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</si>
  <si>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</si>
  <si>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</si>
  <si>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</si>
  <si>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</si>
  <si>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</si>
  <si>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</si>
  <si>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</si>
  <si>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</si>
  <si>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</si>
  <si>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</si>
  <si>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</si>
  <si>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</si>
  <si>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</si>
  <si>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</si>
  <si>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</si>
  <si>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</si>
  <si>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</si>
  <si>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</si>
  <si>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</si>
  <si>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</si>
  <si>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</si>
  <si>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</si>
  <si>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</si>
  <si>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</si>
  <si>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</si>
  <si>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</si>
  <si>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</si>
  <si>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</si>
  <si>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</si>
  <si>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</si>
  <si>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</si>
  <si>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</si>
  <si>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</si>
  <si>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</si>
  <si>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</si>
  <si>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</si>
  <si>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</si>
  <si>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</si>
  <si>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</si>
  <si>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</si>
  <si>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</si>
  <si>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</si>
  <si>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</si>
  <si>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</si>
  <si>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</si>
  <si>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</si>
  <si>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</si>
  <si>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</si>
  <si>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</si>
  <si>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</si>
  <si>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</si>
  <si>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</si>
  <si>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</si>
  <si>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</si>
  <si>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</si>
  <si>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</si>
  <si>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</si>
  <si>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</si>
  <si>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</si>
  <si>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</si>
  <si>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</si>
  <si>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</si>
  <si>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</si>
  <si>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</si>
  <si>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</si>
  <si>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</si>
  <si>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</si>
  <si>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</si>
  <si>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</si>
  <si>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</si>
  <si>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</si>
  <si>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</si>
  <si>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</si>
  <si>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</si>
  <si>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</si>
  <si>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</si>
  <si>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</si>
  <si>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</si>
  <si>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</si>
  <si>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</si>
  <si>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</si>
  <si>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</si>
  <si>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</si>
  <si>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</si>
  <si>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</si>
  <si>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</si>
  <si>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</si>
  <si>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</si>
  <si>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</si>
  <si>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</si>
  <si>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</si>
  <si>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</si>
  <si>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</si>
  <si>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</si>
  <si>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</si>
  <si>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</si>
  <si>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</si>
  <si>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</si>
  <si>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</si>
  <si>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</si>
  <si>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</si>
  <si>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</si>
  <si>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</si>
  <si>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</si>
  <si>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</si>
  <si>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</si>
  <si>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</si>
  <si>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</si>
  <si>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</si>
  <si>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</si>
  <si>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</si>
  <si>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</si>
  <si>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</si>
  <si>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</si>
  <si>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</si>
  <si>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</si>
  <si>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</si>
  <si>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</si>
  <si>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</si>
  <si>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</si>
  <si>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</si>
  <si>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</si>
  <si>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</si>
  <si>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</si>
  <si>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</si>
  <si>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</si>
  <si>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</si>
  <si>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</si>
  <si>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</si>
  <si>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</si>
  <si>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</si>
  <si>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</si>
  <si>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</si>
  <si>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</si>
  <si>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</si>
  <si>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</si>
  <si>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</si>
  <si>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</si>
  <si>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</si>
  <si>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</si>
  <si>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</si>
  <si>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</si>
  <si>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</si>
  <si>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</si>
  <si>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</si>
  <si>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</si>
  <si>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</si>
  <si>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</si>
  <si>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</si>
  <si>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</si>
  <si>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</si>
  <si>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</si>
  <si>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</si>
  <si>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</si>
  <si>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</si>
  <si>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</si>
  <si>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</si>
  <si>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</si>
  <si>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</si>
  <si>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</si>
  <si>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</si>
  <si>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</si>
  <si>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</si>
  <si>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</si>
  <si>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</si>
  <si>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</si>
  <si>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</si>
  <si>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</si>
  <si>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</si>
  <si>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</si>
  <si>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</si>
  <si>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</si>
  <si>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</si>
  <si>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</si>
  <si>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</si>
  <si>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</si>
  <si>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</si>
  <si>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</si>
  <si>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</si>
  <si>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</si>
  <si>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</si>
  <si>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</si>
  <si>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</si>
  <si>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</si>
  <si>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</si>
  <si>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</si>
  <si>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</si>
  <si>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</si>
  <si>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</si>
  <si>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</si>
  <si>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</si>
  <si>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</si>
  <si>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</si>
  <si>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</si>
  <si>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</si>
  <si>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</si>
  <si>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</si>
  <si>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</si>
  <si>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</si>
  <si>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</si>
  <si>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</si>
  <si>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</si>
  <si>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</si>
  <si>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</si>
  <si>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</si>
  <si>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</si>
  <si>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</si>
  <si>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</si>
  <si>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</si>
  <si>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</si>
  <si>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</si>
  <si>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</si>
  <si>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</si>
  <si>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</si>
  <si>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</si>
  <si>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</si>
  <si>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</si>
  <si>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</si>
  <si>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</si>
  <si>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</si>
  <si>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</si>
  <si>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</si>
  <si>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</si>
  <si>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</si>
  <si>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</si>
  <si>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</si>
  <si>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</si>
  <si>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</si>
  <si>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</si>
  <si>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</si>
  <si>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</si>
  <si>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</si>
  <si>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</si>
  <si>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</si>
  <si>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</si>
  <si>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</si>
  <si>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</si>
  <si>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</si>
  <si>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</si>
  <si>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</si>
  <si>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</si>
  <si>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</si>
  <si>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</si>
  <si>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</si>
  <si>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</si>
  <si>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</si>
  <si>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</si>
  <si>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</si>
  <si>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</si>
  <si>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</si>
  <si>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</si>
  <si>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</si>
  <si>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</si>
  <si>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</si>
  <si>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</si>
  <si>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</si>
  <si>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</si>
  <si>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</si>
  <si>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</si>
  <si>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</si>
  <si>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</si>
  <si>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</si>
  <si>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</si>
  <si>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</si>
  <si>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</si>
  <si>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</si>
  <si>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</si>
  <si>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</si>
  <si>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</si>
  <si>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</si>
  <si>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</si>
  <si>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</si>
  <si>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</si>
  <si>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</si>
  <si>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</si>
  <si>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</si>
  <si>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</si>
  <si>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</si>
  <si>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</si>
  <si>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</si>
  <si>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</si>
  <si>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</si>
  <si>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</si>
  <si>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</si>
  <si>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</si>
  <si>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</si>
  <si>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</si>
  <si>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</si>
  <si>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</si>
  <si>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</si>
  <si>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</si>
  <si>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</si>
  <si>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</si>
  <si>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</si>
  <si>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</si>
  <si>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</si>
  <si>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</si>
  <si>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</si>
  <si>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</si>
  <si>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</si>
  <si>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</si>
  <si>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</si>
  <si>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</si>
  <si>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</si>
  <si>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</si>
  <si>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</si>
  <si>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</si>
  <si>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</si>
  <si>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</si>
  <si>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</si>
  <si>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</si>
  <si>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</si>
  <si>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</si>
  <si>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</si>
  <si>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</si>
  <si>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</si>
  <si>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</si>
  <si>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</si>
  <si>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</si>
  <si>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</si>
  <si>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</si>
  <si>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</si>
  <si>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</si>
  <si>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</si>
  <si>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</si>
  <si>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</si>
  <si>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</si>
  <si>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</si>
  <si>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</si>
  <si>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</si>
  <si>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</si>
  <si>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</si>
  <si>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</si>
  <si>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</si>
  <si>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</si>
  <si>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</si>
  <si>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</si>
  <si>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</si>
  <si>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</si>
  <si>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</si>
  <si>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</si>
  <si>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</si>
  <si>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</si>
  <si>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</si>
  <si>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</si>
  <si>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</si>
  <si>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</si>
  <si>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</si>
  <si>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</si>
  <si>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</si>
  <si>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</si>
  <si>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</si>
  <si>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</si>
  <si>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</si>
  <si>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</si>
  <si>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</si>
  <si>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</si>
  <si>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</si>
  <si>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</si>
  <si>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</si>
  <si>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</si>
  <si>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</si>
  <si>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</si>
  <si>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</si>
  <si>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</si>
  <si>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</si>
  <si>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</si>
  <si>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</si>
  <si>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</si>
  <si>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</si>
  <si>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</si>
  <si>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</si>
  <si>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</si>
  <si>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</si>
  <si>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</si>
  <si>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</si>
  <si>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</si>
  <si>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</si>
  <si>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</si>
  <si>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</si>
  <si>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</si>
  <si>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</si>
  <si>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</si>
  <si>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</si>
  <si>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</si>
  <si>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</si>
  <si>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</si>
  <si>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</si>
  <si>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</si>
  <si>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</si>
  <si>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</si>
  <si>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</si>
  <si>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</si>
  <si>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</si>
  <si>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</si>
  <si>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</si>
  <si>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</si>
  <si>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</si>
  <si>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</si>
  <si>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</si>
  <si>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</si>
  <si>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</si>
  <si>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</si>
  <si>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</si>
  <si>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</si>
  <si>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</si>
  <si>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</si>
  <si>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</si>
  <si>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</si>
  <si>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</si>
  <si>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</si>
  <si>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</si>
  <si>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</si>
  <si>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</si>
  <si>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</si>
  <si>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</si>
  <si>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</si>
  <si>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</si>
  <si>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</si>
  <si>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</si>
  <si>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</si>
  <si>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</si>
  <si>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</si>
  <si>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</si>
  <si>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</si>
  <si>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</si>
  <si>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</si>
  <si>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</si>
  <si>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</si>
  <si>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</si>
  <si>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</si>
  <si>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</si>
  <si>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</si>
  <si>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</si>
  <si>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</si>
  <si>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</si>
  <si>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</si>
  <si>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</si>
  <si>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</si>
  <si>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</si>
  <si>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</si>
  <si>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</si>
  <si>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</si>
  <si>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</si>
  <si>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</si>
  <si>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</si>
  <si>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</si>
  <si>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</si>
  <si>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</si>
  <si>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</si>
  <si>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</si>
  <si>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</si>
  <si>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</si>
  <si>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</si>
  <si>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</si>
  <si>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</si>
  <si>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</si>
  <si>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</si>
  <si>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</si>
  <si>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</si>
  <si>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</si>
  <si>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</si>
  <si>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</si>
  <si>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</si>
  <si>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</si>
  <si>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</si>
  <si>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</si>
  <si>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</si>
  <si>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</si>
  <si>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</si>
  <si>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</si>
  <si>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</si>
  <si>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</si>
  <si>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</si>
  <si>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</si>
  <si>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</si>
  <si>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</si>
  <si>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</si>
  <si>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</si>
  <si>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</si>
  <si>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</si>
  <si>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</si>
  <si>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</si>
  <si>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</si>
  <si>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</si>
  <si>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</si>
  <si>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</si>
  <si>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</si>
  <si>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</si>
  <si>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</si>
  <si>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</si>
  <si>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</si>
  <si>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</si>
  <si>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</si>
  <si>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</si>
  <si>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</si>
  <si>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</si>
  <si>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</si>
  <si>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</si>
  <si>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</si>
  <si>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</si>
  <si>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</si>
  <si>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</si>
  <si>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</si>
  <si>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</si>
  <si>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</si>
  <si>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</si>
  <si>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</si>
  <si>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</si>
  <si>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</si>
  <si>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</si>
  <si>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</si>
  <si>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</si>
  <si>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</si>
  <si>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</si>
  <si>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</si>
  <si>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</si>
  <si>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</si>
  <si>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</si>
  <si>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</si>
  <si>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</si>
  <si>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</si>
  <si>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</si>
  <si>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</si>
  <si>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</si>
  <si>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</si>
  <si>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</si>
  <si>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</si>
  <si>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</si>
  <si>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</si>
  <si>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</si>
  <si>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</si>
  <si>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</si>
  <si>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</si>
  <si>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</si>
  <si>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</si>
  <si>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</si>
  <si>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</si>
  <si>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</si>
  <si>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</si>
  <si>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</si>
  <si>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</si>
  <si>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</si>
  <si>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</si>
  <si>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</si>
  <si>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</si>
  <si>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</si>
  <si>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</si>
  <si>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</si>
  <si>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</si>
  <si>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</si>
  <si>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</si>
  <si>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</si>
  <si>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</si>
  <si>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</si>
  <si>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</si>
  <si>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</si>
  <si>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</si>
  <si>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</si>
  <si>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</si>
  <si>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</si>
  <si>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</si>
  <si>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</si>
  <si>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</si>
  <si>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</si>
  <si>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</si>
  <si>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</si>
  <si>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</si>
  <si>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</si>
  <si>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</si>
  <si>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</si>
  <si>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</si>
  <si>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</si>
  <si>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</si>
  <si>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</si>
  <si>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</si>
  <si>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</si>
  <si>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</si>
  <si>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</si>
  <si>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</si>
  <si>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</si>
  <si>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</si>
  <si>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</si>
  <si>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</si>
  <si>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</si>
  <si>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</si>
  <si>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</si>
  <si>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</si>
  <si>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</si>
  <si>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</si>
  <si>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</si>
  <si>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</si>
  <si>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</si>
  <si>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</si>
  <si>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</si>
  <si>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</si>
  <si>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</si>
  <si>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</si>
  <si>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</si>
  <si>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</si>
  <si>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</si>
  <si>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</si>
  <si>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</si>
  <si>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</si>
  <si>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</si>
  <si>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</si>
  <si>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</si>
  <si>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</si>
  <si>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</si>
  <si>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</si>
  <si>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</si>
  <si>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</si>
  <si>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</si>
  <si>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</si>
  <si>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</si>
  <si>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</si>
  <si>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</si>
  <si>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</si>
  <si>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</si>
  <si>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</si>
  <si>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</si>
  <si>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</si>
  <si>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</si>
  <si>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</si>
  <si>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</si>
  <si>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</si>
  <si>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</si>
  <si>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</si>
  <si>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</si>
  <si>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</si>
  <si>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</si>
  <si>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</si>
  <si>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</si>
  <si>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</si>
  <si>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</si>
  <si>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</si>
  <si>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</si>
  <si>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</si>
  <si>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</si>
  <si>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</si>
  <si>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</si>
  <si>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</si>
  <si>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</si>
  <si>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</si>
  <si>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</si>
  <si>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</si>
  <si>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</si>
  <si>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</si>
  <si>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</si>
  <si>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</si>
  <si>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</si>
  <si>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</si>
  <si>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</si>
  <si>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</si>
  <si>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</si>
  <si>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</si>
  <si>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</si>
  <si>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</si>
  <si>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</si>
  <si>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</si>
  <si>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</si>
  <si>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</si>
  <si>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</si>
  <si>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</si>
  <si>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</si>
  <si>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</si>
  <si>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</si>
  <si>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</si>
  <si>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</si>
  <si>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</si>
  <si>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</si>
  <si>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</si>
  <si>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</si>
  <si>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</si>
  <si>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</si>
  <si>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</si>
  <si>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</si>
  <si>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</si>
  <si>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</si>
  <si>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</si>
  <si>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</si>
  <si>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</si>
  <si>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</si>
  <si>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</si>
  <si>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</si>
  <si>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</si>
  <si>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</si>
  <si>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</si>
  <si>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</si>
  <si>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</si>
  <si>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</si>
  <si>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</si>
  <si>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</si>
  <si>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</si>
  <si>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</si>
  <si>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</si>
  <si>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</si>
  <si>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</si>
  <si>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</si>
  <si>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</si>
  <si>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</si>
  <si>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</si>
  <si>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</si>
  <si>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</si>
  <si>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</si>
  <si>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</si>
  <si>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</si>
  <si>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</si>
  <si>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</si>
  <si>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</si>
  <si>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</si>
  <si>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</si>
  <si>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</si>
  <si>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</si>
  <si>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</si>
  <si>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</si>
  <si>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</si>
  <si>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</si>
  <si>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</si>
  <si>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</si>
  <si>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</si>
  <si>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</si>
  <si>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</si>
  <si>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</si>
  <si>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</si>
  <si>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</si>
  <si>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</si>
  <si>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</si>
  <si>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</si>
  <si>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</si>
  <si>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</si>
  <si>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</si>
  <si>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</si>
  <si>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</si>
  <si>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</si>
  <si>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</si>
  <si>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</si>
  <si>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</si>
  <si>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</si>
  <si>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</si>
  <si>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</si>
  <si>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</si>
  <si>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</si>
  <si>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</si>
  <si>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</si>
  <si>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</si>
  <si>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</si>
  <si>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</si>
  <si>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</si>
  <si>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</si>
  <si>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</si>
  <si>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</si>
  <si>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</si>
  <si>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</si>
  <si>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</si>
  <si>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</si>
  <si>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</si>
  <si>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</si>
  <si>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</si>
  <si>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</si>
  <si>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</si>
  <si>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</si>
  <si>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</si>
  <si>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</si>
  <si>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</si>
  <si>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</si>
  <si>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</si>
  <si>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</si>
  <si>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</si>
  <si>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</si>
  <si>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</si>
  <si>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</si>
  <si>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</si>
  <si>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</si>
  <si>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</si>
  <si>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</si>
  <si>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</si>
  <si>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</si>
  <si>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</si>
  <si>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</si>
  <si>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</si>
  <si>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</si>
  <si>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</si>
  <si>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</si>
  <si>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</si>
  <si>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</si>
  <si>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</si>
  <si>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</si>
  <si>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</si>
  <si>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</si>
  <si>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</si>
  <si>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</si>
  <si>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</si>
  <si>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</si>
  <si>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</si>
  <si>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</si>
  <si>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</si>
  <si>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</si>
  <si>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</si>
  <si>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</si>
  <si>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</si>
  <si>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</si>
  <si>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</si>
  <si>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</si>
  <si>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</si>
  <si>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</si>
  <si>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</si>
  <si>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</si>
  <si>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</si>
  <si>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</si>
  <si>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</si>
  <si>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</si>
  <si>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</si>
  <si>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</si>
  <si>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</si>
  <si>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</si>
  <si>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</si>
  <si>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</si>
  <si>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</si>
  <si>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</si>
  <si>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</si>
  <si>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</si>
  <si>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</si>
  <si>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</si>
  <si>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</si>
  <si>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</si>
  <si>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</si>
  <si>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</si>
  <si>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</si>
  <si>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</si>
  <si>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</si>
  <si>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</si>
  <si>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</si>
  <si>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</si>
  <si>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</si>
  <si>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</si>
  <si>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</si>
  <si>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</si>
  <si>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</si>
  <si>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</si>
  <si>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</si>
  <si>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</si>
  <si>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</si>
  <si>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</si>
  <si>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</si>
  <si>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</si>
  <si>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</si>
  <si>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</si>
  <si>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</si>
  <si>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</si>
  <si>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</si>
  <si>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</si>
  <si>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</si>
  <si>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</si>
  <si>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</si>
  <si>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</si>
  <si>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</si>
  <si>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</si>
  <si>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</si>
  <si>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</si>
  <si>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</si>
  <si>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</si>
  <si>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</si>
  <si>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</si>
  <si>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</si>
  <si>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</si>
  <si>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</si>
  <si>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</si>
  <si>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</si>
  <si>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</si>
  <si>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</si>
  <si>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</si>
  <si>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</si>
  <si>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</si>
  <si>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</si>
  <si>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</si>
  <si>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</si>
  <si>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</si>
  <si>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</si>
  <si>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</si>
  <si>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</si>
  <si>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</si>
  <si>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</si>
  <si>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</si>
  <si>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</si>
  <si>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</si>
  <si>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</si>
  <si>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</si>
  <si>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</si>
  <si>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</si>
  <si>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</si>
  <si>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</si>
  <si>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</si>
  <si>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</si>
  <si>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</si>
  <si>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</si>
  <si>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</si>
  <si>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</si>
  <si>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</si>
  <si>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</si>
  <si>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</si>
  <si>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</si>
  <si>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</si>
  <si>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</si>
  <si>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</si>
  <si>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</si>
  <si>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</si>
  <si>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</si>
  <si>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</si>
  <si>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</si>
  <si>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</si>
  <si>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</si>
  <si>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</si>
  <si>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</si>
  <si>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</si>
  <si>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</si>
  <si>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</si>
  <si>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</si>
  <si>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</si>
  <si>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</si>
  <si>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</si>
  <si>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</si>
  <si>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</si>
  <si>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</si>
  <si>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</si>
  <si>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</si>
  <si>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</si>
  <si>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</si>
  <si>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</si>
  <si>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</si>
  <si>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</si>
  <si>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</si>
  <si>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</si>
  <si>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</si>
  <si>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</si>
  <si>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</si>
  <si>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</si>
  <si>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</si>
  <si>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</si>
  <si>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</si>
  <si>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</si>
  <si>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</si>
  <si>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</si>
  <si>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</si>
  <si>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</si>
  <si>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</si>
  <si>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</si>
  <si>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</si>
  <si>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</si>
  <si>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</si>
  <si>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</si>
  <si>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</si>
  <si>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</si>
  <si>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</si>
  <si>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</si>
  <si>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</si>
  <si>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</si>
  <si>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</si>
  <si>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</si>
  <si>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</si>
  <si>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</si>
  <si>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</si>
  <si>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</si>
  <si>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</si>
  <si>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</si>
  <si>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</si>
  <si>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</si>
  <si>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</si>
  <si>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</si>
  <si>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</si>
  <si>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</si>
  <si>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</si>
  <si>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</si>
  <si>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</si>
  <si>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</si>
  <si>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</si>
  <si>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</si>
  <si>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</si>
  <si>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</si>
  <si>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</si>
  <si>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</si>
  <si>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</si>
  <si>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</si>
  <si>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</si>
  <si>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</si>
  <si>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</si>
  <si>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</si>
  <si>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</si>
  <si>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</si>
  <si>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</si>
  <si>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</si>
  <si>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</si>
  <si>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</si>
  <si>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</si>
  <si>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</si>
  <si>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</si>
  <si>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</si>
  <si>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</si>
  <si>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</si>
  <si>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</si>
  <si>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</si>
  <si>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</si>
  <si>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</si>
  <si>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</si>
  <si>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</si>
  <si>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</si>
  <si>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</si>
  <si>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</si>
  <si>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</si>
  <si>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</si>
  <si>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</si>
  <si>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</si>
  <si>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</si>
  <si>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</si>
  <si>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</si>
  <si>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</si>
  <si>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</si>
  <si>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</si>
  <si>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</si>
  <si>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</si>
  <si>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</si>
  <si>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</si>
  <si>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</si>
  <si>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</si>
  <si>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</si>
  <si>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</si>
  <si>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</si>
  <si>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</si>
  <si>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</si>
  <si>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</si>
  <si>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</si>
  <si>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</si>
  <si>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</si>
  <si>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</si>
  <si>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</si>
  <si>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</si>
  <si>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</si>
  <si>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</si>
  <si>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</si>
  <si>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</si>
  <si>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</si>
  <si>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</si>
  <si>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</si>
  <si>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</si>
  <si>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</si>
  <si>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</si>
  <si>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</si>
  <si>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</si>
  <si>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</si>
  <si>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</si>
  <si>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</si>
  <si>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</si>
  <si>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</si>
  <si>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</si>
  <si>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</si>
  <si>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</si>
  <si>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</si>
  <si>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</si>
  <si>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</si>
  <si>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</si>
  <si>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</si>
  <si>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</si>
  <si>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</si>
  <si>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</si>
  <si>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</si>
  <si>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</si>
  <si>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</si>
  <si>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</si>
  <si>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</si>
  <si>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</si>
  <si>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</si>
  <si>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</si>
  <si>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</si>
  <si>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</si>
  <si>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</si>
  <si>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</si>
  <si>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</si>
  <si>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</si>
  <si>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</si>
  <si>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</si>
  <si>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</si>
  <si>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</si>
  <si>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</si>
  <si>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</si>
  <si>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</si>
  <si>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</si>
  <si>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</si>
  <si>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</si>
  <si>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</si>
  <si>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</si>
  <si>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</si>
  <si>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</si>
  <si>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</si>
  <si>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</si>
  <si>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</si>
  <si>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</si>
  <si>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</si>
  <si>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</si>
  <si>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</si>
  <si>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</si>
  <si>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</si>
  <si>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</si>
  <si>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</si>
  <si>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</si>
  <si>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</si>
  <si>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</si>
  <si>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</si>
  <si>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</si>
  <si>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</si>
  <si>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</si>
  <si>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</si>
  <si>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</si>
  <si>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</si>
  <si>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</si>
  <si>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</si>
  <si>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</si>
  <si>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</si>
  <si>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</si>
  <si>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</si>
  <si>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</si>
  <si>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</si>
  <si>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</si>
  <si>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</si>
  <si>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</si>
  <si>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</si>
  <si>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</si>
  <si>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</si>
  <si>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</si>
  <si>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</si>
  <si>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</si>
  <si>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</si>
  <si>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</si>
  <si>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</si>
  <si>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</si>
  <si>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</si>
  <si>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</si>
  <si>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</si>
  <si>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</si>
  <si>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</si>
  <si>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</si>
  <si>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</si>
  <si>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</si>
  <si>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</si>
  <si>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</si>
  <si>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</si>
  <si>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</si>
  <si>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</si>
  <si>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</si>
  <si>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</si>
  <si>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</si>
  <si>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</si>
  <si>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</si>
  <si>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</si>
  <si>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</si>
  <si>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</si>
  <si>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</si>
  <si>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</si>
  <si>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</si>
  <si>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</si>
  <si>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</si>
  <si>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</si>
  <si>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</si>
  <si>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</si>
  <si>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</si>
  <si>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</si>
  <si>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</si>
  <si>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</si>
  <si>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</si>
  <si>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</si>
  <si>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</si>
  <si>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</si>
  <si>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</si>
  <si>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</si>
  <si>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</si>
  <si>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</si>
  <si>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</si>
  <si>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</si>
  <si>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</si>
  <si>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</si>
  <si>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</si>
  <si>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</si>
  <si>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</si>
  <si>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</si>
  <si>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</si>
  <si>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</si>
  <si>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</si>
  <si>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</si>
  <si>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</si>
  <si>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</si>
  <si>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</si>
  <si>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</si>
  <si>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</si>
  <si>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</si>
  <si>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</si>
  <si>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</si>
  <si>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</si>
  <si>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</si>
  <si>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</si>
  <si>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</si>
  <si>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</si>
  <si>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</si>
  <si>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</si>
  <si>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</si>
  <si>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</si>
  <si>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</si>
  <si>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</si>
  <si>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</si>
  <si>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</si>
  <si>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</si>
  <si>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</si>
  <si>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</si>
  <si>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</si>
  <si>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</si>
  <si>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</si>
  <si>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</si>
  <si>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</si>
  <si>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</si>
  <si>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</si>
  <si>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</si>
  <si>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</si>
  <si>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</si>
  <si>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</si>
  <si>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</si>
  <si>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</si>
  <si>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</si>
  <si>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</si>
  <si>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</si>
  <si>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</si>
  <si>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</si>
  <si>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</si>
  <si>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</si>
  <si>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</si>
  <si>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</si>
  <si>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</si>
  <si>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</si>
  <si>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</si>
  <si>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</si>
  <si>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</si>
  <si>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</si>
  <si>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</si>
  <si>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</si>
  <si>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</si>
  <si>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</si>
  <si>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</si>
  <si>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</si>
  <si>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</si>
  <si>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</si>
  <si>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</si>
  <si>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</si>
  <si>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</si>
  <si>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</si>
  <si>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</si>
  <si>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</si>
  <si>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</si>
  <si>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</si>
  <si>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</si>
  <si>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</si>
  <si>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</si>
  <si>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</si>
  <si>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</si>
  <si>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</si>
  <si>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</si>
  <si>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</si>
  <si>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</si>
  <si>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</si>
  <si>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</si>
  <si>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</si>
  <si>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</si>
  <si>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</si>
  <si>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</si>
  <si>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</si>
  <si>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</si>
  <si>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</si>
  <si>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</si>
  <si>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</si>
  <si>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</si>
  <si>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</si>
  <si>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</si>
  <si>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</si>
  <si>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</si>
  <si>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</si>
  <si>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</si>
  <si>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</si>
  <si>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</si>
  <si>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</si>
  <si>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</si>
  <si>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</si>
  <si>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</si>
  <si>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</si>
  <si>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</si>
  <si>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</si>
  <si>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</si>
  <si>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</si>
  <si>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</si>
  <si>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</si>
  <si>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</si>
  <si>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</si>
  <si>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</si>
  <si>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</si>
  <si>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</si>
  <si>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</si>
  <si>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</si>
  <si>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</si>
  <si>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</si>
  <si>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</si>
  <si>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</si>
  <si>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</si>
  <si>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</si>
  <si>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</si>
  <si>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</si>
  <si>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</si>
  <si>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</si>
  <si>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</si>
  <si>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</si>
  <si>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</si>
  <si>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</si>
  <si>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</si>
  <si>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</si>
  <si>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</si>
  <si>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</si>
  <si>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</si>
  <si>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</si>
  <si>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</si>
  <si>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</si>
  <si>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</si>
  <si>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</si>
  <si>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</si>
  <si>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</si>
  <si>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</si>
  <si>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</si>
  <si>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</si>
  <si>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</si>
  <si>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</si>
  <si>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</si>
  <si>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</si>
  <si>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</si>
  <si>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</si>
  <si>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</si>
  <si>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</si>
  <si>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</si>
  <si>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</si>
  <si>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</si>
  <si>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</si>
  <si>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</si>
  <si>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</si>
  <si>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</si>
  <si>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</si>
  <si>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</si>
  <si>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</si>
  <si>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</si>
  <si>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</si>
  <si>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</si>
  <si>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</si>
  <si>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</si>
  <si>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</si>
  <si>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</si>
  <si>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</si>
  <si>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</si>
  <si>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</si>
  <si>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</si>
  <si>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</si>
  <si>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</si>
  <si>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</si>
  <si>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</si>
  <si>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</si>
  <si>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</si>
  <si>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</si>
  <si>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</si>
  <si>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</si>
  <si>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</si>
  <si>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</si>
  <si>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</si>
  <si>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</si>
  <si>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</si>
  <si>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</si>
  <si>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</si>
  <si>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</si>
  <si>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</si>
  <si>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</si>
  <si>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</si>
  <si>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</si>
  <si>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</si>
  <si>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</si>
  <si>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</si>
  <si>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</si>
  <si>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</si>
  <si>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</si>
  <si>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</si>
  <si>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</si>
  <si>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</si>
  <si>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</si>
  <si>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</si>
  <si>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</si>
  <si>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</si>
  <si>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</si>
  <si>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</si>
  <si>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</si>
  <si>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</si>
  <si>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</si>
  <si>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</si>
  <si>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</si>
  <si>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</si>
  <si>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</si>
  <si>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</si>
  <si>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</si>
  <si>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</si>
  <si>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</si>
  <si>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</si>
  <si>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</si>
  <si>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</si>
  <si>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</si>
  <si>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</si>
  <si>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</si>
  <si>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</si>
  <si>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</si>
  <si>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</si>
  <si>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</si>
  <si>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</si>
  <si>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</si>
  <si>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</si>
  <si>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</si>
  <si>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</si>
  <si>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</si>
  <si>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</si>
  <si>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</si>
  <si>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</si>
  <si>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</si>
  <si>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</si>
  <si>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</si>
  <si>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</si>
  <si>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</si>
  <si>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</si>
  <si>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</si>
  <si>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</si>
  <si>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</si>
  <si>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</si>
  <si>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</si>
  <si>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</si>
  <si>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</si>
  <si>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</si>
  <si>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</si>
  <si>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</si>
  <si>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</si>
  <si>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</si>
  <si>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</si>
  <si>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</si>
  <si>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</si>
  <si>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</si>
  <si>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</si>
  <si>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</si>
  <si>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</si>
  <si>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</si>
  <si>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</si>
  <si>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</si>
  <si>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</si>
  <si>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</si>
  <si>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</si>
  <si>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</si>
  <si>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</si>
  <si>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</si>
  <si>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</si>
  <si>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</si>
  <si>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</si>
  <si>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</si>
  <si>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</si>
  <si>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</si>
  <si>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</si>
  <si>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</si>
  <si>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</si>
  <si>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</si>
  <si>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</si>
  <si>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</si>
  <si>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</si>
  <si>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</si>
  <si>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</si>
  <si>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</si>
  <si>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</si>
  <si>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</si>
  <si>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</si>
  <si>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</si>
  <si>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</si>
  <si>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</si>
  <si>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</si>
  <si>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</si>
  <si>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</si>
  <si>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</si>
  <si>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</si>
  <si>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</si>
  <si>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</si>
  <si>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</si>
  <si>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</si>
  <si>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</si>
  <si>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</si>
  <si>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</si>
  <si>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</si>
  <si>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</si>
  <si>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</si>
  <si>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</si>
  <si>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</si>
  <si>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</si>
  <si>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</si>
  <si>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</si>
  <si>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</si>
  <si>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</si>
  <si>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</si>
  <si>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</si>
  <si>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</si>
  <si>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</si>
  <si>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</si>
  <si>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</si>
  <si>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</si>
  <si>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</si>
  <si>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</si>
  <si>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</si>
  <si>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</si>
  <si>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</si>
  <si>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</si>
  <si>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</si>
  <si>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</si>
  <si>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</si>
  <si>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</si>
  <si>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</si>
  <si>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</si>
  <si>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</si>
  <si>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</si>
  <si>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</si>
  <si>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</si>
  <si>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</si>
  <si>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</si>
  <si>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</si>
  <si>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</si>
  <si>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</si>
  <si>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</si>
  <si>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</si>
  <si>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</si>
  <si>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</si>
  <si>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</si>
  <si>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</si>
  <si>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</si>
  <si>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</si>
  <si>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</si>
  <si>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</si>
  <si>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</si>
  <si>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</si>
  <si>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</si>
  <si>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</si>
  <si>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</si>
  <si>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</si>
  <si>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</si>
  <si>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</si>
  <si>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</si>
  <si>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</si>
  <si>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</si>
  <si>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</si>
  <si>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</si>
  <si>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</si>
  <si>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</si>
  <si>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</si>
  <si>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</si>
  <si>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</si>
  <si>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</si>
  <si>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</si>
  <si>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</si>
  <si>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</si>
  <si>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</si>
  <si>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</si>
  <si>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</si>
  <si>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</si>
  <si>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</si>
  <si>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</si>
  <si>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</si>
  <si>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</si>
  <si>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</si>
  <si>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</si>
  <si>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</si>
  <si>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</si>
  <si>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</si>
  <si>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</si>
  <si>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</si>
  <si>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</si>
  <si>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</si>
  <si>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</si>
  <si>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</si>
  <si>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</si>
  <si>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</si>
  <si>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</si>
  <si>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</si>
  <si>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</si>
  <si>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</si>
  <si>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</si>
  <si>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</si>
  <si>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</si>
  <si>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</si>
  <si>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</si>
  <si>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</si>
  <si>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</si>
  <si>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</si>
  <si>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</si>
  <si>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</si>
  <si>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</si>
  <si>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</si>
  <si>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</si>
  <si>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</si>
  <si>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</si>
  <si>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</si>
  <si>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</si>
  <si>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</si>
  <si>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</si>
  <si>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</si>
  <si>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</si>
  <si>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</si>
  <si>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</si>
  <si>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</si>
  <si>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</si>
  <si>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</si>
  <si>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</si>
  <si>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</si>
  <si>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</si>
  <si>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</si>
  <si>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</si>
  <si>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</si>
  <si>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</si>
  <si>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</si>
  <si>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</si>
  <si>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</si>
  <si>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</si>
  <si>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</si>
  <si>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</si>
  <si>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</si>
  <si>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</si>
  <si>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</si>
  <si>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</si>
  <si>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</si>
  <si>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</si>
  <si>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</si>
  <si>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</si>
  <si>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</si>
  <si>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</si>
  <si>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</si>
  <si>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</si>
  <si>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</si>
  <si>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</si>
  <si>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</si>
  <si>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</si>
  <si>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</si>
  <si>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</si>
  <si>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</si>
  <si>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</si>
  <si>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</si>
  <si>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</si>
  <si>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</si>
  <si>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</si>
  <si>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</si>
  <si>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</si>
  <si>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</si>
  <si>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</si>
  <si>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</si>
  <si>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</si>
  <si>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</si>
  <si>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</si>
  <si>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</si>
  <si>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</si>
  <si>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</si>
  <si>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</si>
  <si>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</si>
  <si>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</si>
  <si>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</si>
  <si>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</si>
  <si>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</si>
  <si>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</si>
  <si>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</si>
  <si>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</si>
  <si>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</si>
  <si>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</si>
  <si>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</si>
  <si>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</si>
  <si>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</si>
  <si>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</si>
  <si>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</si>
  <si>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</si>
  <si>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</si>
  <si>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</si>
  <si>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</si>
  <si>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</si>
  <si>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</si>
  <si>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</si>
  <si>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</si>
  <si>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</si>
  <si>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</si>
  <si>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</si>
  <si>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</si>
  <si>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</si>
  <si>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</si>
  <si>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</si>
  <si>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</si>
  <si>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</si>
  <si>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</si>
  <si>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</si>
  <si>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</si>
  <si>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</si>
  <si>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</si>
  <si>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</si>
  <si>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</si>
  <si>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</si>
  <si>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</si>
  <si>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</si>
  <si>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</si>
  <si>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</si>
  <si>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</si>
  <si>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</si>
  <si>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</si>
  <si>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</si>
  <si>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</si>
  <si>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</si>
  <si>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</si>
  <si>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</si>
  <si>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</si>
  <si>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</si>
  <si>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</si>
  <si>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</si>
  <si>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</si>
  <si>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</si>
  <si>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</si>
  <si>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</si>
  <si>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</si>
  <si>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</si>
  <si>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</si>
  <si>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</si>
  <si>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</si>
  <si>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</si>
  <si>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</si>
  <si>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</si>
  <si>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</si>
  <si>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</si>
  <si>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</si>
  <si>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</si>
  <si>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</si>
  <si>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</si>
  <si>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</si>
  <si>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</si>
  <si>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</si>
  <si>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</si>
  <si>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</si>
  <si>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</si>
  <si>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</si>
  <si>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</si>
  <si>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</si>
  <si>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</si>
  <si>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</si>
  <si>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</si>
  <si>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</si>
  <si>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</si>
  <si>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</si>
  <si>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</si>
  <si>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</si>
  <si>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</si>
  <si>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</si>
  <si>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</si>
  <si>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</si>
  <si>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</si>
  <si>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</si>
  <si>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</si>
  <si>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</si>
  <si>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</si>
  <si>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</si>
  <si>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</si>
  <si>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</si>
  <si>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</si>
  <si>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</si>
  <si>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</si>
  <si>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</si>
  <si>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</si>
  <si>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</si>
  <si>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</si>
  <si>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</si>
  <si>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</si>
  <si>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</si>
  <si>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</si>
  <si>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</si>
  <si>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</si>
  <si>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</si>
  <si>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</si>
  <si>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</si>
  <si>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</si>
  <si>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</si>
  <si>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</si>
  <si>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</si>
  <si>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</si>
  <si>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</si>
  <si>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</si>
  <si>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</si>
  <si>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</si>
  <si>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</si>
  <si>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</si>
  <si>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</si>
  <si>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</si>
  <si>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</si>
  <si>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</si>
  <si>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</si>
  <si>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</si>
  <si>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</si>
  <si>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</si>
  <si>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</si>
  <si>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</si>
  <si>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</si>
  <si>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</si>
  <si>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</si>
  <si>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</si>
  <si>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</si>
  <si>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</si>
  <si>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</si>
  <si>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</si>
  <si>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</si>
  <si>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</si>
  <si>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</si>
  <si>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</si>
  <si>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</si>
  <si>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</si>
  <si>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</si>
  <si>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</si>
  <si>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</si>
  <si>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</si>
  <si>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</si>
  <si>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</si>
  <si>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</si>
  <si>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</si>
  <si>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</si>
  <si>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</si>
  <si>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</si>
  <si>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</si>
  <si>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</si>
  <si>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</si>
  <si>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</si>
  <si>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</si>
  <si>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</si>
  <si>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</si>
  <si>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</si>
  <si>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</si>
  <si>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</si>
  <si>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</si>
  <si>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</si>
  <si>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</si>
  <si>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</si>
  <si>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</si>
  <si>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</si>
  <si>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</si>
  <si>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</si>
  <si>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</si>
  <si>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</si>
  <si>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</si>
  <si>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</si>
  <si>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</si>
  <si>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</si>
  <si>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</si>
  <si>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</si>
  <si>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</si>
  <si>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</si>
  <si>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</si>
  <si>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</si>
  <si>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</si>
  <si>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</si>
  <si>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</si>
  <si>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</si>
  <si>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</si>
  <si>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</si>
  <si>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</si>
  <si>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</si>
  <si>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</si>
  <si>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</si>
  <si>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</si>
  <si>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</si>
  <si>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</si>
  <si>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</si>
  <si>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</si>
  <si>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</si>
  <si>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</si>
  <si>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</si>
  <si>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</si>
  <si>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</si>
  <si>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</si>
  <si>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</si>
  <si>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</si>
  <si>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</si>
  <si>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</si>
  <si>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</si>
  <si>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</si>
  <si>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</si>
  <si>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</si>
  <si>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</si>
  <si>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</si>
  <si>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</si>
  <si>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</si>
  <si>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</si>
  <si>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</si>
  <si>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</si>
  <si>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</si>
  <si>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</si>
  <si>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</si>
  <si>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</si>
  <si>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</si>
  <si>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</si>
  <si>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</si>
  <si>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</si>
  <si>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</si>
  <si>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</si>
  <si>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</si>
  <si>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</si>
  <si>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</si>
  <si>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</si>
  <si>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</si>
  <si>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</si>
  <si>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</si>
  <si>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</si>
  <si>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</si>
  <si>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</si>
  <si>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</si>
  <si>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</si>
  <si>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</si>
  <si>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</si>
  <si>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</si>
  <si>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</si>
  <si>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</si>
  <si>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</si>
  <si>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</si>
  <si>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</si>
  <si>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</si>
  <si>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</si>
  <si>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</si>
  <si>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</si>
  <si>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</si>
  <si>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</si>
  <si>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</si>
  <si>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</si>
  <si>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</si>
  <si>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</si>
  <si>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</si>
  <si>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</si>
  <si>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</si>
  <si>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</si>
  <si>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</si>
  <si>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</si>
  <si>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</si>
  <si>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</si>
  <si>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</si>
  <si>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</si>
  <si>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</si>
  <si>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</si>
  <si>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</si>
  <si>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</si>
  <si>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</si>
  <si>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</si>
  <si>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</si>
  <si>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</si>
  <si>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</si>
  <si>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</si>
  <si>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</si>
  <si>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</si>
  <si>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</si>
  <si>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</si>
  <si>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</si>
  <si>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</si>
  <si>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</si>
  <si>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</si>
  <si>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</si>
  <si>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</si>
  <si>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</si>
  <si>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</si>
  <si>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</si>
  <si>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</si>
  <si>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</si>
  <si>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</si>
  <si>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</si>
  <si>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</si>
  <si>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</si>
  <si>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</si>
  <si>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</si>
  <si>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</si>
  <si>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</si>
  <si>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</si>
  <si>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</si>
  <si>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</si>
  <si>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</si>
  <si>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</si>
  <si>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</si>
  <si>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</si>
  <si>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</si>
  <si>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</si>
  <si>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</si>
  <si>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</si>
  <si>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</si>
  <si>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</si>
  <si>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</si>
  <si>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</si>
  <si>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</si>
  <si>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</si>
  <si>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</si>
  <si>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</si>
  <si>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</si>
  <si>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</si>
  <si>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</si>
  <si>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</si>
  <si>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</si>
  <si>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</si>
  <si>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</si>
  <si>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</si>
  <si>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</si>
  <si>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</si>
  <si>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</si>
  <si>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</si>
  <si>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</si>
  <si>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</si>
  <si>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</si>
  <si>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</si>
  <si>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</si>
  <si>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</si>
  <si>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</si>
  <si>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</si>
  <si>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</si>
  <si>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</si>
  <si>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</si>
  <si>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</si>
  <si>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</si>
  <si>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</si>
  <si>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</si>
  <si>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</si>
  <si>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</si>
  <si>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</si>
  <si>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</si>
  <si>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</si>
  <si>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</si>
  <si>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</si>
  <si>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</si>
  <si>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</si>
  <si>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</si>
  <si>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</si>
  <si>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</si>
  <si>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</si>
  <si>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</si>
  <si>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</si>
  <si>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</si>
  <si>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</si>
  <si>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</si>
  <si>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</si>
  <si>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</si>
  <si>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</si>
  <si>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</si>
  <si>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</si>
  <si>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</si>
  <si>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</si>
  <si>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</si>
  <si>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</si>
  <si>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</si>
  <si>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</si>
  <si>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</si>
  <si>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</si>
  <si>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</si>
  <si>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</si>
  <si>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</si>
  <si>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</si>
  <si>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</si>
  <si>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</si>
  <si>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</si>
  <si>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</si>
  <si>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</si>
  <si>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</si>
  <si>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</si>
  <si>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</si>
  <si>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</si>
  <si>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</si>
  <si>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</si>
  <si>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</si>
  <si>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</si>
  <si>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</si>
  <si>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</si>
  <si>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</si>
  <si>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</si>
  <si>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</si>
  <si>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</si>
  <si>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</si>
  <si>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</si>
  <si>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</si>
  <si>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</si>
  <si>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</si>
  <si>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</si>
  <si>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</si>
  <si>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</si>
  <si>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</si>
  <si>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</si>
  <si>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</si>
  <si>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</si>
  <si>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</si>
  <si>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</si>
  <si>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</si>
  <si>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</si>
  <si>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</si>
  <si>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</si>
  <si>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</si>
  <si>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</si>
  <si>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</si>
  <si>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</si>
  <si>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</si>
  <si>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</si>
  <si>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</si>
  <si>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</si>
  <si>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</si>
  <si>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</si>
  <si>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</si>
  <si>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</si>
  <si>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</si>
  <si>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</si>
  <si>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</si>
  <si>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</si>
  <si>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</si>
  <si>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</si>
  <si>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</si>
  <si>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</si>
  <si>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</si>
  <si>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</si>
  <si>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</si>
  <si>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</si>
  <si>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</si>
  <si>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</si>
  <si>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</si>
  <si>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</si>
  <si>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</si>
  <si>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</si>
  <si>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</si>
  <si>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</si>
  <si>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</si>
  <si>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</si>
  <si>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</si>
  <si>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</si>
  <si>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</si>
  <si>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</si>
  <si>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</si>
  <si>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</si>
  <si>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</si>
  <si>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</si>
  <si>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</si>
  <si>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</si>
  <si>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</si>
  <si>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</si>
  <si>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</si>
  <si>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</si>
  <si>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</si>
  <si>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</si>
  <si>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</si>
  <si>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</si>
  <si>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</si>
  <si>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</si>
  <si>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</si>
  <si>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</si>
  <si>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</si>
  <si>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</si>
  <si>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</si>
  <si>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</si>
  <si>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</si>
  <si>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</si>
  <si>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</si>
  <si>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</si>
  <si>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</si>
  <si>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</si>
  <si>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</si>
  <si>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</si>
  <si>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</si>
  <si>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</si>
  <si>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</si>
  <si>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</si>
  <si>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</si>
  <si>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</si>
  <si>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</si>
  <si>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</si>
  <si>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</si>
  <si>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</si>
  <si>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</si>
  <si>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</si>
  <si>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</si>
  <si>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</si>
  <si>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</si>
  <si>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</si>
  <si>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</si>
  <si>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</si>
  <si>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</si>
  <si>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</si>
  <si>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</si>
  <si>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</si>
  <si>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</si>
  <si>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</si>
  <si>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</si>
  <si>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</si>
  <si>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</si>
  <si>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</si>
  <si>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</si>
  <si>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</si>
  <si>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</si>
  <si>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</si>
  <si>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</si>
  <si>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</si>
  <si>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</si>
  <si>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</si>
  <si>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</si>
  <si>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</si>
  <si>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</si>
  <si>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</si>
  <si>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</si>
  <si>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</si>
  <si>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</si>
  <si>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</si>
  <si>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</si>
  <si>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</si>
  <si>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</si>
  <si>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</si>
  <si>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</si>
  <si>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</si>
  <si>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</si>
  <si>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</si>
  <si>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</si>
  <si>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</si>
  <si>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</si>
  <si>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</si>
  <si>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</si>
  <si>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</si>
  <si>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</si>
  <si>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</si>
  <si>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</si>
  <si>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</si>
  <si>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</si>
  <si>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</si>
  <si>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</si>
  <si>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</si>
  <si>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</si>
  <si>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</si>
  <si>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</si>
  <si>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</si>
  <si>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</si>
  <si>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</si>
  <si>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</si>
  <si>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</si>
  <si>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</si>
  <si>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</si>
  <si>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</si>
  <si>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</si>
  <si>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</si>
  <si>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</si>
  <si>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</si>
  <si>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</si>
  <si>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</si>
  <si>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</si>
  <si>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</si>
  <si>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</si>
  <si>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</si>
  <si>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</si>
  <si>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</si>
  <si>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</si>
  <si>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</si>
  <si>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</si>
  <si>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</si>
  <si>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</si>
  <si>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</si>
  <si>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</si>
  <si>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</si>
  <si>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</si>
  <si>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</si>
  <si>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</si>
  <si>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</si>
  <si>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</si>
  <si>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</si>
  <si>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</si>
  <si>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</si>
  <si>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</si>
  <si>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</si>
  <si>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</si>
  <si>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</si>
  <si>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</si>
  <si>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</si>
  <si>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</si>
  <si>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</si>
  <si>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</si>
  <si>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</si>
  <si>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</si>
  <si>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</si>
  <si>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</si>
  <si>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</si>
  <si>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</si>
  <si>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</si>
  <si>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</si>
  <si>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</si>
  <si>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</si>
  <si>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</si>
  <si>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</si>
  <si>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</si>
  <si>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</si>
  <si>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</si>
  <si>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</si>
  <si>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</si>
  <si>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</si>
  <si>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</si>
  <si>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</si>
  <si>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</si>
  <si>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</si>
  <si>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</si>
  <si>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</si>
  <si>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</si>
  <si>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</si>
  <si>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</si>
  <si>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</si>
  <si>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</si>
  <si>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</si>
  <si>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</si>
  <si>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</si>
  <si>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</si>
  <si>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</si>
  <si>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</si>
  <si>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</si>
  <si>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</si>
  <si>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</si>
  <si>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</si>
  <si>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</si>
  <si>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</si>
  <si>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</si>
  <si>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</si>
  <si>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</si>
  <si>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</si>
  <si>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</si>
  <si>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</si>
  <si>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</si>
  <si>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</si>
  <si>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</si>
  <si>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</si>
  <si>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</si>
  <si>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</si>
  <si>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</si>
  <si>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</si>
  <si>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</si>
  <si>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</si>
  <si>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</si>
  <si>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</si>
  <si>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</si>
  <si>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</si>
  <si>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</si>
  <si>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</si>
  <si>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</si>
  <si>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</si>
  <si>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</si>
  <si>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</si>
  <si>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</si>
  <si>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</si>
  <si>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</si>
  <si>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</si>
  <si>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</si>
  <si>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</si>
  <si>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</si>
  <si>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</si>
  <si>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</si>
  <si>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</si>
  <si>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</si>
  <si>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</si>
  <si>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</si>
  <si>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</si>
  <si>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</si>
  <si>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</si>
  <si>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</si>
  <si>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</si>
  <si>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</si>
  <si>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</si>
  <si>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</si>
  <si>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</si>
  <si>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</si>
  <si>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</si>
  <si>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</si>
  <si>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</si>
  <si>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</si>
  <si>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</si>
  <si>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</si>
  <si>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</si>
  <si>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</si>
  <si>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</si>
  <si>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</si>
  <si>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</si>
  <si>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</si>
  <si>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</si>
  <si>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</si>
  <si>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</si>
  <si>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</si>
  <si>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</si>
  <si>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</si>
  <si>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</si>
  <si>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</si>
  <si>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</si>
  <si>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</si>
  <si>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</si>
  <si>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</si>
  <si>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</si>
  <si>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</si>
  <si>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</si>
  <si>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</si>
  <si>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</si>
  <si>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</si>
  <si>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</si>
  <si>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</si>
  <si>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</si>
  <si>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</si>
  <si>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</si>
  <si>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</si>
  <si>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</si>
  <si>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</si>
  <si>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</si>
  <si>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</si>
  <si>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</si>
  <si>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</si>
  <si>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</si>
  <si>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</si>
  <si>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</si>
  <si>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</si>
  <si>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</si>
  <si>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</si>
  <si>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</si>
  <si>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</si>
  <si>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</si>
  <si>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</si>
  <si>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</si>
  <si>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</si>
  <si>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</si>
  <si>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</si>
  <si>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</si>
  <si>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</si>
  <si>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</si>
  <si>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</si>
  <si>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</si>
  <si>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</si>
  <si>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</si>
  <si>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</si>
  <si>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</si>
  <si>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</si>
  <si>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</si>
  <si>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</si>
  <si>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</si>
  <si>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</si>
  <si>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</si>
  <si>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</si>
  <si>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</si>
  <si>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</si>
  <si>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</si>
  <si>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</si>
  <si>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</si>
  <si>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</si>
  <si>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</si>
  <si>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</si>
  <si>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</si>
  <si>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</si>
  <si>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</si>
  <si>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</si>
  <si>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</si>
  <si>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</si>
  <si>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</si>
  <si>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</si>
  <si>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</si>
  <si>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</si>
  <si>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</si>
  <si>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</si>
  <si>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</si>
  <si>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</si>
  <si>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</si>
  <si>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</si>
  <si>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</si>
  <si>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</si>
  <si>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</si>
  <si>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</si>
  <si>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</si>
  <si>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</si>
  <si>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</si>
  <si>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</si>
  <si>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</si>
  <si>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</si>
  <si>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</si>
  <si>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</si>
  <si>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</si>
  <si>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</si>
  <si>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</si>
  <si>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</si>
  <si>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</si>
  <si>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</si>
  <si>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</si>
  <si>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</si>
  <si>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</si>
  <si>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</si>
  <si>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</si>
  <si>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</si>
  <si>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</si>
  <si>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</si>
  <si>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</si>
  <si>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</si>
  <si>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</si>
  <si>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</si>
  <si>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</si>
  <si>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</si>
  <si>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</si>
  <si>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</si>
  <si>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</si>
  <si>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</si>
  <si>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</si>
  <si>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</si>
  <si>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</si>
  <si>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</si>
  <si>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</si>
  <si>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</si>
  <si>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</si>
  <si>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</si>
  <si>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</si>
  <si>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</si>
  <si>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</si>
  <si>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</si>
  <si>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</si>
  <si>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</si>
  <si>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</si>
  <si>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</si>
  <si>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</si>
  <si>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</si>
  <si>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</si>
  <si>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</si>
  <si>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</si>
  <si>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</si>
  <si>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</si>
  <si>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</si>
  <si>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</si>
  <si>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</si>
  <si>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</si>
  <si>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</si>
  <si>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</si>
  <si>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</si>
  <si>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</si>
  <si>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</si>
  <si>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</si>
  <si>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</si>
  <si>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</si>
  <si>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</si>
  <si>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</si>
  <si>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</si>
  <si>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</si>
  <si>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</si>
  <si>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</si>
  <si>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</si>
  <si>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</si>
  <si>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</si>
  <si>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</si>
  <si>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</si>
  <si>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</si>
  <si>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</si>
  <si>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</si>
  <si>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</si>
  <si>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</si>
  <si>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</si>
  <si>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</si>
  <si>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</si>
  <si>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</si>
  <si>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</si>
  <si>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</si>
  <si>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</si>
  <si>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</si>
  <si>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</si>
  <si>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</si>
  <si>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</si>
  <si>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</si>
  <si>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</si>
  <si>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</si>
  <si>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</si>
  <si>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</si>
  <si>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</si>
  <si>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</si>
  <si>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</si>
  <si>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</si>
  <si>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</si>
  <si>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</si>
  <si>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</si>
  <si>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</si>
  <si>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</si>
  <si>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</si>
  <si>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</si>
  <si>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</si>
  <si>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</si>
  <si>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</si>
  <si>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</si>
  <si>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</si>
  <si>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</si>
  <si>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</si>
  <si>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</si>
  <si>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</si>
  <si>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</si>
  <si>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</si>
  <si>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</si>
  <si>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</si>
  <si>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</si>
  <si>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</si>
  <si>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</si>
  <si>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</si>
  <si>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</si>
  <si>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</si>
  <si>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</si>
  <si>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</si>
  <si>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</si>
  <si>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</si>
  <si>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</si>
  <si>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</si>
  <si>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</si>
  <si>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</si>
  <si>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</si>
  <si>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</si>
  <si>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</si>
  <si>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</si>
  <si>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</si>
  <si>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</si>
  <si>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</si>
  <si>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</si>
  <si>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</si>
  <si>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</si>
  <si>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</si>
  <si>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</si>
  <si>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</si>
  <si>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</si>
  <si>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</si>
  <si>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</si>
  <si>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</si>
  <si>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</si>
  <si>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</si>
  <si>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</si>
  <si>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</si>
  <si>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</si>
  <si>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</si>
  <si>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</si>
  <si>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</si>
  <si>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</si>
  <si>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</si>
  <si>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</si>
  <si>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</si>
  <si>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</si>
  <si>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</si>
  <si>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</si>
  <si>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</si>
  <si>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</si>
  <si>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</si>
  <si>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</si>
  <si>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</si>
  <si>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</si>
  <si>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</si>
  <si>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</si>
  <si>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</si>
  <si>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</si>
  <si>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</si>
  <si>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</si>
  <si>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</si>
  <si>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</si>
  <si>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</si>
  <si>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</si>
  <si>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</si>
  <si>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</si>
  <si>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</si>
  <si>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</si>
  <si>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</si>
  <si>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</si>
  <si>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</si>
  <si>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</si>
  <si>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</si>
  <si>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</si>
  <si>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</si>
  <si>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</si>
  <si>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</si>
  <si>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</si>
  <si>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</si>
  <si>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</si>
  <si>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</si>
  <si>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</si>
  <si>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</si>
  <si>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</si>
  <si>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</si>
  <si>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</si>
  <si>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</si>
  <si>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</si>
  <si>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</si>
  <si>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</si>
  <si>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</si>
  <si>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</si>
  <si>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</si>
  <si>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</si>
  <si>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</si>
  <si>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</si>
  <si>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</si>
  <si>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</si>
  <si>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</si>
  <si>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</si>
  <si>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</si>
  <si>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</si>
  <si>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</si>
  <si>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</si>
  <si>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</si>
  <si>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</si>
  <si>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</si>
  <si>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</si>
  <si>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</si>
  <si>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</si>
  <si>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</si>
  <si>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</si>
  <si>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</si>
  <si>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</si>
  <si>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</si>
  <si>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</si>
  <si>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</si>
  <si>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</si>
  <si>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</si>
  <si>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</si>
  <si>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</si>
  <si>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</si>
  <si>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</si>
  <si>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</si>
  <si>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</si>
  <si>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</si>
  <si>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</si>
  <si>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</si>
  <si>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</si>
  <si>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</si>
  <si>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</si>
  <si>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</si>
  <si>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</si>
  <si>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</si>
  <si>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</si>
  <si>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</si>
  <si>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</si>
  <si>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</si>
  <si>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</si>
  <si>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</si>
  <si>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</si>
  <si>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</si>
  <si>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</si>
  <si>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</si>
  <si>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</si>
  <si>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</si>
  <si>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</si>
  <si>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</si>
  <si>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</si>
  <si>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</si>
  <si>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</si>
  <si>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</si>
  <si>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</si>
  <si>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</si>
  <si>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</si>
  <si>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</si>
  <si>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</si>
  <si>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</si>
  <si>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</si>
  <si>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</si>
  <si>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</si>
  <si>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</si>
  <si>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</si>
  <si>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</si>
  <si>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</si>
  <si>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</si>
  <si>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</si>
  <si>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</si>
  <si>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</si>
  <si>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</si>
  <si>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</si>
  <si>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</si>
  <si>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</si>
  <si>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</si>
  <si>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</si>
  <si>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</si>
  <si>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</si>
  <si>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</si>
  <si>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</si>
  <si>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</si>
  <si>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</si>
  <si>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</si>
  <si>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</si>
  <si>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</si>
  <si>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</si>
  <si>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</si>
  <si>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</si>
  <si>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</si>
  <si>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</si>
  <si>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</si>
  <si>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</si>
  <si>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</si>
  <si>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</si>
  <si>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</si>
  <si>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</si>
  <si>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</si>
  <si>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</si>
  <si>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</si>
  <si>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</si>
  <si>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</si>
  <si>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</si>
  <si>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</si>
  <si>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</si>
  <si>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</si>
  <si>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</si>
  <si>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</si>
  <si>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</si>
  <si>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</si>
  <si>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</si>
  <si>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</si>
  <si>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</si>
  <si>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</si>
  <si>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</si>
  <si>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</si>
  <si>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</si>
  <si>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</si>
  <si>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</si>
  <si>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</si>
  <si>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</si>
  <si>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</si>
  <si>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</si>
  <si>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</si>
  <si>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</si>
  <si>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</si>
  <si>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</si>
  <si>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</si>
  <si>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</si>
  <si>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</si>
  <si>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</si>
  <si>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</si>
  <si>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</si>
  <si>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</si>
  <si>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</si>
  <si>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</si>
  <si>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</si>
  <si>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</si>
  <si>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</si>
  <si>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</si>
  <si>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</si>
  <si>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</si>
  <si>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</si>
  <si>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</si>
  <si>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</si>
  <si>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</si>
  <si>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</si>
  <si>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</si>
  <si>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</si>
  <si>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</si>
  <si>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</si>
  <si>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</si>
  <si>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</si>
  <si>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</si>
  <si>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</si>
  <si>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</si>
  <si>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</si>
  <si>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</si>
  <si>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</si>
  <si>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</si>
  <si>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</si>
  <si>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</si>
  <si>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</si>
  <si>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</si>
  <si>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</si>
  <si>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</si>
  <si>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</si>
  <si>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</si>
  <si>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</si>
  <si>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</si>
  <si>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</si>
  <si>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</si>
  <si>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</si>
  <si>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</si>
  <si>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</si>
  <si>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</si>
  <si>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</si>
  <si>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</si>
  <si>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</si>
  <si>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</si>
  <si>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</si>
  <si>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</si>
  <si>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</si>
  <si>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</si>
  <si>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</si>
  <si>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</si>
  <si>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</si>
  <si>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</si>
  <si>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</si>
  <si>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</si>
  <si>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</si>
  <si>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</si>
  <si>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</si>
  <si>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</si>
  <si>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</si>
  <si>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</si>
  <si>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</si>
  <si>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</si>
  <si>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</si>
  <si>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</si>
  <si>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</si>
  <si>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</si>
  <si>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</si>
  <si>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</si>
  <si>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</si>
  <si>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</si>
  <si>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</si>
  <si>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</si>
  <si>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</si>
  <si>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</si>
  <si>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</si>
  <si>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</si>
  <si>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</si>
  <si>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</si>
  <si>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</si>
  <si>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</si>
  <si>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</si>
  <si>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</si>
  <si>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</si>
  <si>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</si>
  <si>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</si>
  <si>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</si>
  <si>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</si>
  <si>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</si>
  <si>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</si>
  <si>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</si>
  <si>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</si>
  <si>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</si>
  <si>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</si>
  <si>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</si>
  <si>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</si>
  <si>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</si>
  <si>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</si>
  <si>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</si>
  <si>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</si>
  <si>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</si>
  <si>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</si>
  <si>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</si>
  <si>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</si>
  <si>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</si>
  <si>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</si>
  <si>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</si>
  <si>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</si>
  <si>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</si>
  <si>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</si>
  <si>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</si>
  <si>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</si>
  <si>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</si>
  <si>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</si>
  <si>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</si>
  <si>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</si>
  <si>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</si>
  <si>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</si>
  <si>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</si>
  <si>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</si>
  <si>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</si>
  <si>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</si>
  <si>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</si>
  <si>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</si>
  <si>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</si>
  <si>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</si>
  <si>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</si>
  <si>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</si>
  <si>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</si>
  <si>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</si>
  <si>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</si>
  <si>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</si>
  <si>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</si>
  <si>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</si>
  <si>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</si>
  <si>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</si>
  <si>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</si>
  <si>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</si>
  <si>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</si>
  <si>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</si>
  <si>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</si>
  <si>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</si>
  <si>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</si>
  <si>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</si>
  <si>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</si>
  <si>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</si>
  <si>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</si>
  <si>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</si>
  <si>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</si>
  <si>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</si>
  <si>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</si>
  <si>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</si>
  <si>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</si>
  <si>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</si>
  <si>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</si>
  <si>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</si>
  <si>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</si>
  <si>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</si>
  <si>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</si>
  <si>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</si>
  <si>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</si>
  <si>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</si>
  <si>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</si>
  <si>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</si>
  <si>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</si>
  <si>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</si>
  <si>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</si>
  <si>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</si>
  <si>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</si>
  <si>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</si>
  <si>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</si>
  <si>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</si>
  <si>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</si>
  <si>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</si>
  <si>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</si>
  <si>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</si>
  <si>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</si>
  <si>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</si>
  <si>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</si>
  <si>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</si>
  <si>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</si>
  <si>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</si>
  <si>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</si>
  <si>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</si>
  <si>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</si>
  <si>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</si>
  <si>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</si>
  <si>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</si>
  <si>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</si>
  <si>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</si>
  <si>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</si>
  <si>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</si>
  <si>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</si>
  <si>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</si>
  <si>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</si>
  <si>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</si>
  <si>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</si>
  <si>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</si>
  <si>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</si>
  <si>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</si>
  <si>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</si>
  <si>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</si>
  <si>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</si>
  <si>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</si>
  <si>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</si>
  <si>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</si>
  <si>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</si>
  <si>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</si>
  <si>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</si>
  <si>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</si>
  <si>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</si>
  <si>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</si>
  <si>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</si>
  <si>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</si>
  <si>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</si>
  <si>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</si>
  <si>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</si>
  <si>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</si>
  <si>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</si>
  <si>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</si>
  <si>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</si>
  <si>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</si>
  <si>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</si>
  <si>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</si>
  <si>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</si>
  <si>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</si>
  <si>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</si>
  <si>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</si>
  <si>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</si>
  <si>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</si>
  <si>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</si>
  <si>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</si>
  <si>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</si>
  <si>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</si>
  <si>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</si>
  <si>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</si>
  <si>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</si>
  <si>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</si>
  <si>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</si>
  <si>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</si>
  <si>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</si>
  <si>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</si>
  <si>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</si>
  <si>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</si>
  <si>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</si>
  <si>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</si>
  <si>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</si>
  <si>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</si>
  <si>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</si>
  <si>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</si>
  <si>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</si>
  <si>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</si>
  <si>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</si>
  <si>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</si>
  <si>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</si>
  <si>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</si>
  <si>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</si>
  <si>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</si>
  <si>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</si>
  <si>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</si>
  <si>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</si>
  <si>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</si>
  <si>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</si>
  <si>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</si>
  <si>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</si>
  <si>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</si>
  <si>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</si>
  <si>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</si>
  <si>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</si>
  <si>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</si>
  <si>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</si>
  <si>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</si>
  <si>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</si>
  <si>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</si>
  <si>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</si>
  <si>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</si>
  <si>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</si>
  <si>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</si>
  <si>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</si>
  <si>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</si>
  <si>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</si>
  <si>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</si>
  <si>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</si>
  <si>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</si>
  <si>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</si>
  <si>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</si>
  <si>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</si>
  <si>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</si>
  <si>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</si>
  <si>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</si>
  <si>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</si>
  <si>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</si>
  <si>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</si>
  <si>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</si>
  <si>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</si>
  <si>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</si>
  <si>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</si>
  <si>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</si>
  <si>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</si>
  <si>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</si>
  <si>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</si>
  <si>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</si>
  <si>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</si>
  <si>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</si>
  <si>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</si>
  <si>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</si>
  <si>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</si>
  <si>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</si>
  <si>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</si>
  <si>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</si>
  <si>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</si>
  <si>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</si>
  <si>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</si>
  <si>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</si>
  <si>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</si>
  <si>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</si>
  <si>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</si>
  <si>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</si>
  <si>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</si>
  <si>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</si>
  <si>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</si>
  <si>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</si>
  <si>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</si>
  <si>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</si>
  <si>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</si>
  <si>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</si>
  <si>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</si>
  <si>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</si>
  <si>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</si>
  <si>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</si>
  <si>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</si>
  <si>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</si>
  <si>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</si>
  <si>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</si>
  <si>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</si>
  <si>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</si>
  <si>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</si>
  <si>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</si>
  <si>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</si>
  <si>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</si>
  <si>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</si>
  <si>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</si>
  <si>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</si>
  <si>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</si>
  <si>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</si>
  <si>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</si>
  <si>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</si>
  <si>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</si>
  <si>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</si>
  <si>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</si>
  <si>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</si>
  <si>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</si>
  <si>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</si>
  <si>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</si>
  <si>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</si>
  <si>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</si>
  <si>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</si>
  <si>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</si>
  <si>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</si>
  <si>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</si>
  <si>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</si>
  <si>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</si>
  <si>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</si>
  <si>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</si>
  <si>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</si>
  <si>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</si>
  <si>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</si>
  <si>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</si>
  <si>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</si>
  <si>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</si>
  <si>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</si>
  <si>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</si>
  <si>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</si>
  <si>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</si>
  <si>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</si>
  <si>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</si>
  <si>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</si>
  <si>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</si>
  <si>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</si>
  <si>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</si>
  <si>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</si>
  <si>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</si>
  <si>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</si>
  <si>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</si>
  <si>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</si>
  <si>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</si>
  <si>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</si>
  <si>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</si>
  <si>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</si>
  <si>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</si>
  <si>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</si>
  <si>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</si>
  <si>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</si>
  <si>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</si>
  <si>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</si>
  <si>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</si>
  <si>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</si>
  <si>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</si>
  <si>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</si>
  <si>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</si>
  <si>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</si>
  <si>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</si>
  <si>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</si>
  <si>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</si>
  <si>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</si>
  <si>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</si>
  <si>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</si>
  <si>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</si>
  <si>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</si>
  <si>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</si>
  <si>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</si>
  <si>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</si>
  <si>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</si>
  <si>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</si>
  <si>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</si>
  <si>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</si>
  <si>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</si>
  <si>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</si>
  <si>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</si>
  <si>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</si>
  <si>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</si>
  <si>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</si>
  <si>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</si>
  <si>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</si>
  <si>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</si>
  <si>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</si>
  <si>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</si>
  <si>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</si>
  <si>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</si>
  <si>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</si>
  <si>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</si>
  <si>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</si>
  <si>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</si>
  <si>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</si>
  <si>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</si>
  <si>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</si>
  <si>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</si>
  <si>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</si>
  <si>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</si>
  <si>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</si>
  <si>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</si>
  <si>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</si>
  <si>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</si>
  <si>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</si>
  <si>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</si>
  <si>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</si>
  <si>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</si>
  <si>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</si>
  <si>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</si>
  <si>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</si>
  <si>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</si>
  <si>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</si>
  <si>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</si>
  <si>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</si>
  <si>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</si>
  <si>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</si>
  <si>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</si>
  <si>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</si>
  <si>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</si>
  <si>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</si>
  <si>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</si>
  <si>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</si>
  <si>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</si>
  <si>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</si>
  <si>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</si>
  <si>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</si>
  <si>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</si>
  <si>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</si>
  <si>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</si>
  <si>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</si>
  <si>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</si>
  <si>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</si>
  <si>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</si>
  <si>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</si>
  <si>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</si>
  <si>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</si>
  <si>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</si>
  <si>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</si>
  <si>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</si>
  <si>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</si>
  <si>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</si>
  <si>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</si>
  <si>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</si>
  <si>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</si>
  <si>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</si>
  <si>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</si>
  <si>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</si>
  <si>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</si>
  <si>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</si>
  <si>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</si>
  <si>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</si>
  <si>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</si>
  <si>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</si>
  <si>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</si>
  <si>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</si>
  <si>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</si>
  <si>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</si>
  <si>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</si>
  <si>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</si>
  <si>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</si>
  <si>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</si>
  <si>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</si>
  <si>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</si>
  <si>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</si>
  <si>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</si>
  <si>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</si>
  <si>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</si>
  <si>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</si>
  <si>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</si>
  <si>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</si>
  <si>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</si>
  <si>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</si>
  <si>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</si>
  <si>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</si>
  <si>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</si>
  <si>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</si>
  <si>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</si>
  <si>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</si>
  <si>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</si>
  <si>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</si>
  <si>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</si>
  <si>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</si>
  <si>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</si>
  <si>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</si>
  <si>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</si>
  <si>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</si>
  <si>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</si>
  <si>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</si>
  <si>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</si>
  <si>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</si>
  <si>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</si>
  <si>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</si>
  <si>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</si>
  <si>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</si>
  <si>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</si>
  <si>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</si>
  <si>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</si>
  <si>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</si>
  <si>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</si>
  <si>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</si>
  <si>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</si>
  <si>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</si>
  <si>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</si>
  <si>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</si>
  <si>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</si>
  <si>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</si>
  <si>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</si>
  <si>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</si>
  <si>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</si>
  <si>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</si>
  <si>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</si>
  <si>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</si>
  <si>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</si>
  <si>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</si>
  <si>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</si>
  <si>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</si>
  <si>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</si>
  <si>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</si>
  <si>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</si>
  <si>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</si>
  <si>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</si>
  <si>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</si>
  <si>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</si>
  <si>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</si>
  <si>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</si>
  <si>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</si>
  <si>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</si>
  <si>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</si>
  <si>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</si>
  <si>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</si>
  <si>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</si>
  <si>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</si>
  <si>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</si>
  <si>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</si>
  <si>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</si>
  <si>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</si>
  <si>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</si>
  <si>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</si>
  <si>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</si>
  <si>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</si>
  <si>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</si>
  <si>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</si>
  <si>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</si>
  <si>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</si>
  <si>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</si>
  <si>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</si>
  <si>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</si>
  <si>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</si>
  <si>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</si>
  <si>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</si>
  <si>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</si>
  <si>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</si>
  <si>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</si>
  <si>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</si>
  <si>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</si>
  <si>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</si>
  <si>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</si>
  <si>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</si>
  <si>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</si>
  <si>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</si>
  <si>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</si>
  <si>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</si>
  <si>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</si>
  <si>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</si>
  <si>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</si>
  <si>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</si>
  <si>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</si>
  <si>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</si>
  <si>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</si>
  <si>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</si>
  <si>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</si>
  <si>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</si>
  <si>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</si>
  <si>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</si>
  <si>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</si>
  <si>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</si>
  <si>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</si>
  <si>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</si>
  <si>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</si>
  <si>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</si>
  <si>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</si>
  <si>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</si>
  <si>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</si>
  <si>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</si>
  <si>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</si>
  <si>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</si>
  <si>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</si>
  <si>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</si>
  <si>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</si>
  <si>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</si>
  <si>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</si>
  <si>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</si>
  <si>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</si>
  <si>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</si>
  <si>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</si>
  <si>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</si>
  <si>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</si>
  <si>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</si>
  <si>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</si>
  <si>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</si>
  <si>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</si>
  <si>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</si>
  <si>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</si>
  <si>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</si>
  <si>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</si>
  <si>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</si>
  <si>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</si>
  <si>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</si>
  <si>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</si>
  <si>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</si>
  <si>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</si>
  <si>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</si>
  <si>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</si>
  <si>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</si>
  <si>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</si>
  <si>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</si>
  <si>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</si>
  <si>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</si>
  <si>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</si>
  <si>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</si>
  <si>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</si>
  <si>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</si>
  <si>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</si>
  <si>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</si>
  <si>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</si>
  <si>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</si>
  <si>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</si>
  <si>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</si>
  <si>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</si>
  <si>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</si>
  <si>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</si>
  <si>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</si>
  <si>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</si>
  <si>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</si>
  <si>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</si>
  <si>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</si>
  <si>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</si>
  <si>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</si>
  <si>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</si>
  <si>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</si>
  <si>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</si>
  <si>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</si>
  <si>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</si>
  <si>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</si>
  <si>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</si>
  <si>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</si>
  <si>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</si>
  <si>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</si>
  <si>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</si>
  <si>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</si>
  <si>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</si>
  <si>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</si>
  <si>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</si>
  <si>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</si>
  <si>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</si>
  <si>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</si>
  <si>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</si>
  <si>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</si>
  <si>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</si>
  <si>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</si>
  <si>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</si>
  <si>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</si>
  <si>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</si>
  <si>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</si>
  <si>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</si>
  <si>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</si>
  <si>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</si>
  <si>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</si>
  <si>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</si>
  <si>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</si>
  <si>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</si>
  <si>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</si>
  <si>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</si>
  <si>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</si>
  <si>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</si>
  <si>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</si>
  <si>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</si>
  <si>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</si>
  <si>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</si>
  <si>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</si>
  <si>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</si>
  <si>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</si>
  <si>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</si>
  <si>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</si>
  <si>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</si>
  <si>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</si>
  <si>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</si>
  <si>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</si>
  <si>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</si>
  <si>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</si>
  <si>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</si>
  <si>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</si>
  <si>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</si>
  <si>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</si>
  <si>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</si>
  <si>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</si>
  <si>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</si>
  <si>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</si>
  <si>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</si>
  <si>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</si>
  <si>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</si>
  <si>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</si>
  <si>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</si>
  <si>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</si>
  <si>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</si>
  <si>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</si>
  <si>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</si>
  <si>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</si>
  <si>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</si>
  <si>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</si>
  <si>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</si>
  <si>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</si>
  <si>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</si>
  <si>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</si>
  <si>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</si>
  <si>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</si>
  <si>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</si>
  <si>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</si>
  <si>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</si>
  <si>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</si>
  <si>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</si>
  <si>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</si>
  <si>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</si>
  <si>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</si>
  <si>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</si>
  <si>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</si>
  <si>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</si>
  <si>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</si>
  <si>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</si>
  <si>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</si>
  <si>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</si>
  <si>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</si>
  <si>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</si>
  <si>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</si>
  <si>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</si>
  <si>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</si>
  <si>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</si>
  <si>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</si>
  <si>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</si>
  <si>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</si>
  <si>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</si>
  <si>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</si>
  <si>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</si>
  <si>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</si>
  <si>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</si>
  <si>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</si>
  <si>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</si>
  <si>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</si>
  <si>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</si>
  <si>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</si>
  <si>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</si>
  <si>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</si>
  <si>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</si>
  <si>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</si>
  <si>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</si>
  <si>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</si>
  <si>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</si>
  <si>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</si>
  <si>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</si>
  <si>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</si>
  <si>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</si>
  <si>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</si>
  <si>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</si>
  <si>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</si>
  <si>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</si>
  <si>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</si>
  <si>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</si>
  <si>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</si>
  <si>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</si>
  <si>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</si>
  <si>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</si>
  <si>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</si>
  <si>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</si>
  <si>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</si>
  <si>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</si>
  <si>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</si>
  <si>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</si>
  <si>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</si>
  <si>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</si>
  <si>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</si>
  <si>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</si>
  <si>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</si>
  <si>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</si>
  <si>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</si>
  <si>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</si>
  <si>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</si>
  <si>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</si>
  <si>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</si>
  <si>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</si>
  <si>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</si>
  <si>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</si>
  <si>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</si>
  <si>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</si>
  <si>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</si>
  <si>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</si>
  <si>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</si>
  <si>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</si>
  <si>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</si>
  <si>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</si>
  <si>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</si>
  <si>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</si>
  <si>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</si>
  <si>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</si>
  <si>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</si>
  <si>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</si>
  <si>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</si>
  <si>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</si>
  <si>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</si>
  <si>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</si>
  <si>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</si>
  <si>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</si>
  <si>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</si>
  <si>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</si>
  <si>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</si>
  <si>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</si>
  <si>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</si>
  <si>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</si>
  <si>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</si>
  <si>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</si>
  <si>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</si>
  <si>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</si>
  <si>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</si>
  <si>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</si>
  <si>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</si>
  <si>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</si>
  <si>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</si>
  <si>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</si>
  <si>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</si>
  <si>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</si>
  <si>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</si>
  <si>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</si>
  <si>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</si>
  <si>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</si>
  <si>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</si>
  <si>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</si>
  <si>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</si>
  <si>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</si>
  <si>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</si>
  <si>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</si>
  <si>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</si>
  <si>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</si>
  <si>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</si>
  <si>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</si>
  <si>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</si>
  <si>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</si>
  <si>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</si>
  <si>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</si>
  <si>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</si>
  <si>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</si>
  <si>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</si>
  <si>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</si>
  <si>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</si>
  <si>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</si>
  <si>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</si>
  <si>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</si>
  <si>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</si>
  <si>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</si>
  <si>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</si>
  <si>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</si>
  <si>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</si>
  <si>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</si>
  <si>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</si>
  <si>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</si>
  <si>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</si>
  <si>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</si>
  <si>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</si>
  <si>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</si>
  <si>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</si>
  <si>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</si>
  <si>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</si>
  <si>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</si>
  <si>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</si>
  <si>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</si>
  <si>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</si>
  <si>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</si>
  <si>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</si>
  <si>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</si>
  <si>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</si>
  <si>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</si>
  <si>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</si>
  <si>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</si>
  <si>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</si>
  <si>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</si>
  <si>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</si>
  <si>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</si>
  <si>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</si>
  <si>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</si>
  <si>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</si>
  <si>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</si>
  <si>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</si>
  <si>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</si>
  <si>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</si>
  <si>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</si>
  <si>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</si>
  <si>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</si>
  <si>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</si>
  <si>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</si>
  <si>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</si>
  <si>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</si>
  <si>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</si>
  <si>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</si>
  <si>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</si>
  <si>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</si>
  <si>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</si>
  <si>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</si>
  <si>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</si>
  <si>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</si>
  <si>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</si>
  <si>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</si>
  <si>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</si>
  <si>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</si>
  <si>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</si>
  <si>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</si>
  <si>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</si>
  <si>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</si>
  <si>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</si>
  <si>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</si>
  <si>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</si>
  <si>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</si>
  <si>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</si>
  <si>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</si>
  <si>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</si>
  <si>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</si>
  <si>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</si>
  <si>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</si>
  <si>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</si>
  <si>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</si>
  <si>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</si>
  <si>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</si>
  <si>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</si>
  <si>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</si>
  <si>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</si>
  <si>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</si>
  <si>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</si>
  <si>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</si>
  <si>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</si>
  <si>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</si>
  <si>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</si>
  <si>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</si>
  <si>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</si>
  <si>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</si>
  <si>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</si>
  <si>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</si>
  <si>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</si>
  <si>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</si>
  <si>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</si>
  <si>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</si>
  <si>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</si>
  <si>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</si>
  <si>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</si>
  <si>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</si>
  <si>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</si>
  <si>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</si>
  <si>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</si>
  <si>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</si>
  <si>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</si>
  <si>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</si>
  <si>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</si>
  <si>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</si>
  <si>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</si>
  <si>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</si>
  <si>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</si>
  <si>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</si>
  <si>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</si>
  <si>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</si>
  <si>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</si>
  <si>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</si>
  <si>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</si>
  <si>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</si>
  <si>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</si>
  <si>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</si>
  <si>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</si>
  <si>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</si>
  <si>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</si>
  <si>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</si>
  <si>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</si>
  <si>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</si>
  <si>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</si>
  <si>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</si>
  <si>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</si>
  <si>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</si>
  <si>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</si>
  <si>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</si>
  <si>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</si>
  <si>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</si>
  <si>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</si>
  <si>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</si>
  <si>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</si>
  <si>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</si>
  <si>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</si>
  <si>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</si>
  <si>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</si>
  <si>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</si>
  <si>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</si>
  <si>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</si>
  <si>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</si>
  <si>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</si>
  <si>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</si>
  <si>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</si>
  <si>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</si>
  <si>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</si>
  <si>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</si>
  <si>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</si>
  <si>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</si>
  <si>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</si>
  <si>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</si>
  <si>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</si>
  <si>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</si>
  <si>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</si>
  <si>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</si>
  <si>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</si>
  <si>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</si>
  <si>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</si>
  <si>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</si>
  <si>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</si>
  <si>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</si>
  <si>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</si>
  <si>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</si>
  <si>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</si>
  <si>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</si>
  <si>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</si>
  <si>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</si>
  <si>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</si>
  <si>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</si>
  <si>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</si>
  <si>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</si>
  <si>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</si>
  <si>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</si>
  <si>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</si>
  <si>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</si>
  <si>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</si>
  <si>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</si>
  <si>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</si>
  <si>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</si>
  <si>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</si>
  <si>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</si>
  <si>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</si>
  <si>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</si>
  <si>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</si>
  <si>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</si>
  <si>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</si>
  <si>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</si>
  <si>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</si>
  <si>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</si>
  <si>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</si>
  <si>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</si>
  <si>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</si>
  <si>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</si>
  <si>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</si>
  <si>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</si>
  <si>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</si>
  <si>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</si>
  <si>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</si>
  <si>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</si>
  <si>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</si>
  <si>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</si>
  <si>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</si>
  <si>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</si>
  <si>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</si>
  <si>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</si>
  <si>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</si>
  <si>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</si>
  <si>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</si>
  <si>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</si>
  <si>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</si>
  <si>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</si>
  <si>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</si>
  <si>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</si>
  <si>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</si>
  <si>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</si>
  <si>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</si>
  <si>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</si>
  <si>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</si>
  <si>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</si>
  <si>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</si>
  <si>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</si>
  <si>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</si>
  <si>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</si>
  <si>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</si>
  <si>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</si>
  <si>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</si>
  <si>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</si>
  <si>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</si>
  <si>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</si>
  <si>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</si>
  <si>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</si>
  <si>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</si>
  <si>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</si>
  <si>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</si>
  <si>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</si>
  <si>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</si>
  <si>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</si>
  <si>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</si>
  <si>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</si>
  <si>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</si>
  <si>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</si>
  <si>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</si>
  <si>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</si>
  <si>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</si>
  <si>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</si>
  <si>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</si>
  <si>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</si>
  <si>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</si>
  <si>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</si>
  <si>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</si>
  <si>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</si>
  <si>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</si>
  <si>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</si>
  <si>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</si>
  <si>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</si>
  <si>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</si>
  <si>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</si>
  <si>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</si>
  <si>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</si>
  <si>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</si>
  <si>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</si>
  <si>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</si>
  <si>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</si>
  <si>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</si>
  <si>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</si>
  <si>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</si>
  <si>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</si>
  <si>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</si>
  <si>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</si>
  <si>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</si>
  <si>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</si>
  <si>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</si>
  <si>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</si>
  <si>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</si>
  <si>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</si>
  <si>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</si>
  <si>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</si>
  <si>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</si>
  <si>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</si>
  <si>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</si>
  <si>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</si>
  <si>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</si>
  <si>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</si>
  <si>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</si>
  <si>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</si>
  <si>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</si>
  <si>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</si>
  <si>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</si>
  <si>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</si>
  <si>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</si>
  <si>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</si>
  <si>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</si>
  <si>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</si>
  <si>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</si>
  <si>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</si>
  <si>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</si>
  <si>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</si>
  <si>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</si>
  <si>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</si>
  <si>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</si>
  <si>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</si>
  <si>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</si>
  <si>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</si>
  <si>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</si>
  <si>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</si>
  <si>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</si>
  <si>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</si>
  <si>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</si>
  <si>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</si>
  <si>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</si>
  <si>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</si>
  <si>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</si>
  <si>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</si>
  <si>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</si>
  <si>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</si>
  <si>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</si>
  <si>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</si>
  <si>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</si>
  <si>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</si>
  <si>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</si>
  <si>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</si>
  <si>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</si>
  <si>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</si>
  <si>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</si>
  <si>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</si>
  <si>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</si>
  <si>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</si>
  <si>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</si>
  <si>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</si>
  <si>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</si>
  <si>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</si>
  <si>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</si>
  <si>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</si>
  <si>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</si>
  <si>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</si>
  <si>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</si>
  <si>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</si>
  <si>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</si>
  <si>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</si>
  <si>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</si>
  <si>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</si>
  <si>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</si>
  <si>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</si>
  <si>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</si>
  <si>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</si>
  <si>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</si>
  <si>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</si>
  <si>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</si>
  <si>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</si>
  <si>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</si>
  <si>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</si>
  <si>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</si>
  <si>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</si>
  <si>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</si>
  <si>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</si>
  <si>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</si>
  <si>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</si>
  <si>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</si>
  <si>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</si>
  <si>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</si>
  <si>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</si>
  <si>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</si>
  <si>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</si>
  <si>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</si>
  <si>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</si>
  <si>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</si>
  <si>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</si>
  <si>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</si>
  <si>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</si>
  <si>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</si>
  <si>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</si>
  <si>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</si>
  <si>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</si>
  <si>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</si>
  <si>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</si>
  <si>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</si>
  <si>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</si>
  <si>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</si>
  <si>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</si>
  <si>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</si>
  <si>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</si>
  <si>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</si>
  <si>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</si>
  <si>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</si>
  <si>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</si>
  <si>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</si>
  <si>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</si>
  <si>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</si>
  <si>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</si>
  <si>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</si>
  <si>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</si>
  <si>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</si>
  <si>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</si>
  <si>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</si>
  <si>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</si>
  <si>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</si>
  <si>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</si>
  <si>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</si>
  <si>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</si>
  <si>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</si>
  <si>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</si>
  <si>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</si>
  <si>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</si>
  <si>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</si>
  <si>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</si>
  <si>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</si>
  <si>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</si>
  <si>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</si>
  <si>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</si>
  <si>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</si>
  <si>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</si>
  <si>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</si>
  <si>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</si>
  <si>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</si>
  <si>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</si>
  <si>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</si>
  <si>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</si>
  <si>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</si>
  <si>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</si>
  <si>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</si>
  <si>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</si>
  <si>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</si>
  <si>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</si>
  <si>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</si>
  <si>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</si>
  <si>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</si>
  <si>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</si>
  <si>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</si>
  <si>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</si>
  <si>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</si>
  <si>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</si>
  <si>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</si>
  <si>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</si>
  <si>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</si>
  <si>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</si>
  <si>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</si>
  <si>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</si>
  <si>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</si>
  <si>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</si>
  <si>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</si>
  <si>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</si>
  <si>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</si>
  <si>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</si>
  <si>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</si>
  <si>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</si>
  <si>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</si>
  <si>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</si>
  <si>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</si>
  <si>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</si>
  <si>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</si>
  <si>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</si>
  <si>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</si>
  <si>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</si>
  <si>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</si>
  <si>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</si>
  <si>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</si>
  <si>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</si>
  <si>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</si>
  <si>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</si>
  <si>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</si>
  <si>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</si>
  <si>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</si>
  <si>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</si>
  <si>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</si>
  <si>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</si>
  <si>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</si>
  <si>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</si>
  <si>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</si>
  <si>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</si>
  <si>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</si>
  <si>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</si>
  <si>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</si>
  <si>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</si>
  <si>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</si>
  <si>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</si>
  <si>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</si>
  <si>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</si>
  <si>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</si>
  <si>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</si>
  <si>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</si>
  <si>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</si>
  <si>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</si>
  <si>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</si>
  <si>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</si>
  <si>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</si>
  <si>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</si>
  <si>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</si>
  <si>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</si>
  <si>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</si>
  <si>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</si>
  <si>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</si>
  <si>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</si>
  <si>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</si>
  <si>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</si>
  <si>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</si>
  <si>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</si>
  <si>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</si>
  <si>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</si>
  <si>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</si>
  <si>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</si>
  <si>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</si>
  <si>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</si>
  <si>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</si>
  <si>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</si>
  <si>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</si>
  <si>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</si>
  <si>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</si>
  <si>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</si>
  <si>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</si>
  <si>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</si>
  <si>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</si>
  <si>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</si>
  <si>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</si>
  <si>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</si>
  <si>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</si>
  <si>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</si>
  <si>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</si>
  <si>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</si>
  <si>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</si>
  <si>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</si>
  <si>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</si>
  <si>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</si>
  <si>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</si>
  <si>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</si>
  <si>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</si>
  <si>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</si>
  <si>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</si>
  <si>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</si>
  <si>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</si>
  <si>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</si>
  <si>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</si>
  <si>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</si>
  <si>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</si>
  <si>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</si>
  <si>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</si>
  <si>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</si>
  <si>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</si>
  <si>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</si>
  <si>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</si>
  <si>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</si>
  <si>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</si>
  <si>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</si>
  <si>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</si>
  <si>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</si>
  <si>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</si>
  <si>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</si>
  <si>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</si>
  <si>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</si>
  <si>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</si>
  <si>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</si>
  <si>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</si>
  <si>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</si>
  <si>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</si>
  <si>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</si>
  <si>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</si>
  <si>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</si>
  <si>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</si>
  <si>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</si>
  <si>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</si>
  <si>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</si>
  <si>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</si>
  <si>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</si>
  <si>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</si>
  <si>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</si>
  <si>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</si>
  <si>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</si>
  <si>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</si>
  <si>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</si>
  <si>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</si>
  <si>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</si>
  <si>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</si>
  <si>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</si>
  <si>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</si>
  <si>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</si>
  <si>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</si>
  <si>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</si>
  <si>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</si>
  <si>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</si>
  <si>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</si>
  <si>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</si>
  <si>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</si>
  <si>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</si>
  <si>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</si>
  <si>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</si>
  <si>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</si>
  <si>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</si>
  <si>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</si>
  <si>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</si>
  <si>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</si>
  <si>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</si>
  <si>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</si>
  <si>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</si>
  <si>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</si>
  <si>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</si>
  <si>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</si>
  <si>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</si>
  <si>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</si>
  <si>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</si>
  <si>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</si>
  <si>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</si>
  <si>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</si>
  <si>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</si>
  <si>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</si>
  <si>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</si>
  <si>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</si>
  <si>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</si>
  <si>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</si>
  <si>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</si>
  <si>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</si>
  <si>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</si>
  <si>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</si>
  <si>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</si>
  <si>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</si>
  <si>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</si>
  <si>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</si>
  <si>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</si>
  <si>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</si>
  <si>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</si>
  <si>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</si>
  <si>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</si>
  <si>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</si>
  <si>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</si>
  <si>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</si>
  <si>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</si>
  <si>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</si>
  <si>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</si>
  <si>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</si>
  <si>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</si>
  <si>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</si>
  <si>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</si>
  <si>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</si>
  <si>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</si>
  <si>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</si>
  <si>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</si>
  <si>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</si>
  <si>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</si>
  <si>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</si>
  <si>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</si>
  <si>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</si>
  <si>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</si>
  <si>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</si>
  <si>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</si>
  <si>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</si>
  <si>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</si>
  <si>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</si>
  <si>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</si>
  <si>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</si>
  <si>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</si>
  <si>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</si>
  <si>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</si>
  <si>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</si>
  <si>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</si>
  <si>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</si>
  <si>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</si>
  <si>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</si>
  <si>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</si>
  <si>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</si>
  <si>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</si>
  <si>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</si>
  <si>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</si>
  <si>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</si>
  <si>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</si>
  <si>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</si>
  <si>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</si>
  <si>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</si>
  <si>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</si>
  <si>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</si>
  <si>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</si>
  <si>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</si>
  <si>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</si>
  <si>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</si>
  <si>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</si>
  <si>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</si>
  <si>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</si>
  <si>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</si>
  <si>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</si>
  <si>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</si>
  <si>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</si>
  <si>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</si>
  <si>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</si>
  <si>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</si>
  <si>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</si>
  <si>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</si>
  <si>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</si>
  <si>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</si>
  <si>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</si>
  <si>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</si>
  <si>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</si>
  <si>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</si>
  <si>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</si>
  <si>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</si>
  <si>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</si>
  <si>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</si>
  <si>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</si>
  <si>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</si>
  <si>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</si>
  <si>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</si>
  <si>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</si>
  <si>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</si>
  <si>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</si>
  <si>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</si>
  <si>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</si>
  <si>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</si>
  <si>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</si>
  <si>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</si>
  <si>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</si>
  <si>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</si>
  <si>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</si>
  <si>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</si>
  <si>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</si>
  <si>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</si>
  <si>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</si>
  <si>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</si>
  <si>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</si>
  <si>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</si>
  <si>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</si>
  <si>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</si>
  <si>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</si>
  <si>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</si>
  <si>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</si>
  <si>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</si>
  <si>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</si>
  <si>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</si>
  <si>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</si>
  <si>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</si>
  <si>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</si>
  <si>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</si>
  <si>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</si>
  <si>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</si>
  <si>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</si>
  <si>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</si>
  <si>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</si>
  <si>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</si>
  <si>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</si>
  <si>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</si>
  <si>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</si>
  <si>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</si>
  <si>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</si>
  <si>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</si>
  <si>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</si>
  <si>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</si>
  <si>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</si>
  <si>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</si>
  <si>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</si>
  <si>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</si>
  <si>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</si>
  <si>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</si>
  <si>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</si>
  <si>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</si>
  <si>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</si>
  <si>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</si>
  <si>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</si>
  <si>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</si>
  <si>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</si>
  <si>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</si>
  <si>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</si>
  <si>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</si>
  <si>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</si>
  <si>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</si>
  <si>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</si>
  <si>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</si>
  <si>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</si>
  <si>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</si>
  <si>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</si>
  <si>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</si>
  <si>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</si>
  <si>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</si>
  <si>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</si>
  <si>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</si>
  <si>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</si>
  <si>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</si>
  <si>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</si>
  <si>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</si>
  <si>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</si>
  <si>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</si>
  <si>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</si>
  <si>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</si>
  <si>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</si>
  <si>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</si>
  <si>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</si>
  <si>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</si>
  <si>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</si>
  <si>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</si>
  <si>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</si>
  <si>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</si>
  <si>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</si>
  <si>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</si>
  <si>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</si>
  <si>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</si>
  <si>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</si>
  <si>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</si>
  <si>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</si>
  <si>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</si>
  <si>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</si>
  <si>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</si>
  <si>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</si>
  <si>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</si>
  <si>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</si>
  <si>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</si>
  <si>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</si>
  <si>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</si>
  <si>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</si>
  <si>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</si>
  <si>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</si>
  <si>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</si>
  <si>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</si>
  <si>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</si>
  <si>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</si>
  <si>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</si>
  <si>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</si>
  <si>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</si>
  <si>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</si>
  <si>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</si>
  <si>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</si>
  <si>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</si>
  <si>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</si>
  <si>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</si>
  <si>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</si>
  <si>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</si>
  <si>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</si>
  <si>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</si>
  <si>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</si>
  <si>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</si>
  <si>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</si>
  <si>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</si>
  <si>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</si>
  <si>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</si>
  <si>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</si>
  <si>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</si>
  <si>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</si>
  <si>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</si>
  <si>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</si>
  <si>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</si>
  <si>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</si>
  <si>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</si>
  <si>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</si>
  <si>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</si>
  <si>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</si>
  <si>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</si>
  <si>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</si>
  <si>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</si>
  <si>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</si>
  <si>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</si>
  <si>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</si>
  <si>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</si>
  <si>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</si>
  <si>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</si>
  <si>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</si>
  <si>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</si>
  <si>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</si>
  <si>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</si>
  <si>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</si>
  <si>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</si>
  <si>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</si>
  <si>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</si>
  <si>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</si>
  <si>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</si>
  <si>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</si>
  <si>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</si>
  <si>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</si>
  <si>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</si>
  <si>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</si>
  <si>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</si>
  <si>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</si>
  <si>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</si>
  <si>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</si>
  <si>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</si>
  <si>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</si>
  <si>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</si>
  <si>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</si>
  <si>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</si>
  <si>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</si>
  <si>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</si>
  <si>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</si>
  <si>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</si>
  <si>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</si>
  <si>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</si>
  <si>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</si>
  <si>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</si>
  <si>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</si>
  <si>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</si>
  <si>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</si>
  <si>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</si>
  <si>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</si>
  <si>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</si>
  <si>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</si>
  <si>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</si>
  <si>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</si>
  <si>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</si>
  <si>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</si>
  <si>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</si>
  <si>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</si>
  <si>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</si>
  <si>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</si>
  <si>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</si>
  <si>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</si>
  <si>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</si>
  <si>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</si>
  <si>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</si>
  <si>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</si>
  <si>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</si>
  <si>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</si>
  <si>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</si>
  <si>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</si>
  <si>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</si>
  <si>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</si>
  <si>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</si>
  <si>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</si>
  <si>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</si>
  <si>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</si>
  <si>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</si>
  <si>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</si>
  <si>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</si>
  <si>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</si>
  <si>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</si>
  <si>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</si>
  <si>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</si>
  <si>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</si>
  <si>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</si>
  <si>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</si>
  <si>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</si>
  <si>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</si>
  <si>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</si>
  <si>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</si>
  <si>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</si>
  <si>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</si>
  <si>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</si>
  <si>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</si>
  <si>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</si>
  <si>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</si>
  <si>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</si>
  <si>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</si>
  <si>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</si>
  <si>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</si>
  <si>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</si>
  <si>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</si>
  <si>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</si>
  <si>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</si>
  <si>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</si>
  <si>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</si>
  <si>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</si>
  <si>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</si>
  <si>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</si>
  <si>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</si>
  <si>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</si>
  <si>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</si>
  <si>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</si>
  <si>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</si>
  <si>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</si>
  <si>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</si>
  <si>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</si>
  <si>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</si>
  <si>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</si>
  <si>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</si>
  <si>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</si>
  <si>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</si>
  <si>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</si>
  <si>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</si>
  <si>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</si>
  <si>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</si>
  <si>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</si>
  <si>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</si>
  <si>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</si>
  <si>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</si>
  <si>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</si>
  <si>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</si>
  <si>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</si>
  <si>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</si>
  <si>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</si>
  <si>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</si>
  <si>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</si>
  <si>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</si>
  <si>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</si>
  <si>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</si>
  <si>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</si>
  <si>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</si>
  <si>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</si>
  <si>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</si>
  <si>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</si>
  <si>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</si>
  <si>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</si>
  <si>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</si>
  <si>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</si>
  <si>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</si>
  <si>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</si>
  <si>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</si>
  <si>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</si>
  <si>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</si>
  <si>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</si>
  <si>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</si>
  <si>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</si>
  <si>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</si>
  <si>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</si>
  <si>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</si>
  <si>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</si>
  <si>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</si>
  <si>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</si>
  <si>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</si>
  <si>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</si>
  <si>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</si>
  <si>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</si>
  <si>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</si>
  <si>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</si>
  <si>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</si>
  <si>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</si>
  <si>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</si>
  <si>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</si>
  <si>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</si>
  <si>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</si>
  <si>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</si>
  <si>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</si>
  <si>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</si>
  <si>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</si>
  <si>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</si>
  <si>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</si>
  <si>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</si>
  <si>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</si>
  <si>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</si>
  <si>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</si>
  <si>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</si>
  <si>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</si>
  <si>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</si>
  <si>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</si>
  <si>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</si>
  <si>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</si>
  <si>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</si>
  <si>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</si>
  <si>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</si>
  <si>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</si>
  <si>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</si>
  <si>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</si>
  <si>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</si>
  <si>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</si>
  <si>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</si>
  <si>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</si>
  <si>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</si>
  <si>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</si>
  <si>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</si>
  <si>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</si>
  <si>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</si>
  <si>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</si>
  <si>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</si>
  <si>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</si>
  <si>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</si>
  <si>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</si>
  <si>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</si>
  <si>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</si>
  <si>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</si>
  <si>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</si>
  <si>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</si>
  <si>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</si>
  <si>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</si>
  <si>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</si>
  <si>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</si>
  <si>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</si>
  <si>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</si>
  <si>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</si>
  <si>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</si>
  <si>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</si>
  <si>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</si>
  <si>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</si>
  <si>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</si>
  <si>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</si>
  <si>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</si>
  <si>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</si>
  <si>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</si>
  <si>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</si>
  <si>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</si>
  <si>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</si>
  <si>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</si>
  <si>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</si>
  <si>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</si>
  <si>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</si>
  <si>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</si>
  <si>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</si>
  <si>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</si>
  <si>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</si>
  <si>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</si>
  <si>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</si>
  <si>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</si>
  <si>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</si>
  <si>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</si>
  <si>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</si>
  <si>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</si>
  <si>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</si>
  <si>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</si>
  <si>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</si>
  <si>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</si>
  <si>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</si>
  <si>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</si>
  <si>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</si>
  <si>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</si>
  <si>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</si>
  <si>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</si>
  <si>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</si>
  <si>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</si>
  <si>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</si>
  <si>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</si>
  <si>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</si>
  <si>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</si>
  <si>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</si>
  <si>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</si>
  <si>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</si>
  <si>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</si>
  <si>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</si>
  <si>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</si>
  <si>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</si>
  <si>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</si>
  <si>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</si>
  <si>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</si>
  <si>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</si>
  <si>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</si>
  <si>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</si>
  <si>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</si>
  <si>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</si>
  <si>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</si>
  <si>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</si>
  <si>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</si>
  <si>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</si>
  <si>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</si>
  <si>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</si>
  <si>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</si>
  <si>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</si>
  <si>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</si>
  <si>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</si>
  <si>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</si>
  <si>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</si>
  <si>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</si>
  <si>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</si>
  <si>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</si>
  <si>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</si>
  <si>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</si>
  <si>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</si>
  <si>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</si>
  <si>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</si>
  <si>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</si>
  <si>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</si>
  <si>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</si>
  <si>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</si>
  <si>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</si>
  <si>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</si>
  <si>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</si>
  <si>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</si>
  <si>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</si>
  <si>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</si>
  <si>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</si>
  <si>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</si>
  <si>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</si>
  <si>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</si>
  <si>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</si>
  <si>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</si>
  <si>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</si>
  <si>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</si>
  <si>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</si>
  <si>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</si>
  <si>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</si>
  <si>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</si>
  <si>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</si>
  <si>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</si>
  <si>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</si>
  <si>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</si>
  <si>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</si>
  <si>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</si>
  <si>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</si>
  <si>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</si>
  <si>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</si>
  <si>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</si>
  <si>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</si>
  <si>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</si>
  <si>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</si>
  <si>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</si>
  <si>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</si>
  <si>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</si>
  <si>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</si>
  <si>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</si>
  <si>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</si>
  <si>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</si>
  <si>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</si>
  <si>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</si>
  <si>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</si>
  <si>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</si>
  <si>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</si>
  <si>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</si>
  <si>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</si>
  <si>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</si>
  <si>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</si>
  <si>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</si>
  <si>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</si>
  <si>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</si>
  <si>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</si>
  <si>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</si>
  <si>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</si>
  <si>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</si>
  <si>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</si>
  <si>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</si>
  <si>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</si>
  <si>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</si>
  <si>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</si>
  <si>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</si>
  <si>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</si>
  <si>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</si>
  <si>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</si>
  <si>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</si>
  <si>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</si>
  <si>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</si>
  <si>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</si>
  <si>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</si>
  <si>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</si>
  <si>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</si>
  <si>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</si>
  <si>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</si>
  <si>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</si>
  <si>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</si>
  <si>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</si>
  <si>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</si>
  <si>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</si>
  <si>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</si>
  <si>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</si>
  <si>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</si>
  <si>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</si>
  <si>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</si>
  <si>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</si>
  <si>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</si>
  <si>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</si>
  <si>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</si>
  <si>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</si>
  <si>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</si>
  <si>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</si>
  <si>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</si>
  <si>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</si>
  <si>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</si>
  <si>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</si>
  <si>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</si>
  <si>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</si>
  <si>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</si>
  <si>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</si>
  <si>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</si>
  <si>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</si>
  <si>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</si>
  <si>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</si>
  <si>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</si>
  <si>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</si>
  <si>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</si>
  <si>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</si>
  <si>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</si>
  <si>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</si>
  <si>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</si>
  <si>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</si>
  <si>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</si>
  <si>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</si>
  <si>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</si>
  <si>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</si>
  <si>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</si>
  <si>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</si>
  <si>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</si>
  <si>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</si>
  <si>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</si>
  <si>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</si>
  <si>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</si>
  <si>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</si>
  <si>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</si>
  <si>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</si>
  <si>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</si>
  <si>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</si>
  <si>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</si>
  <si>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</si>
  <si>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</si>
  <si>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</si>
  <si>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</si>
  <si>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</si>
  <si>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</si>
  <si>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</si>
  <si>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</si>
  <si>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</si>
  <si>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</si>
  <si>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</si>
  <si>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</si>
  <si>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</si>
  <si>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</si>
  <si>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</si>
  <si>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</si>
  <si>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</si>
  <si>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</si>
  <si>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</si>
  <si>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</si>
  <si>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</si>
  <si>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</si>
  <si>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</si>
  <si>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</si>
  <si>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</si>
  <si>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</si>
  <si>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</si>
  <si>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</si>
  <si>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</si>
  <si>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</si>
  <si>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</si>
  <si>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</si>
  <si>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</si>
  <si>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</si>
  <si>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</si>
  <si>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</si>
  <si>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</si>
  <si>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</si>
  <si>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</si>
  <si>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</si>
  <si>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</si>
  <si>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</si>
  <si>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</si>
  <si>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</si>
  <si>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</si>
  <si>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</si>
  <si>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</si>
  <si>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</si>
  <si>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</si>
  <si>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</si>
  <si>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</si>
  <si>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</si>
  <si>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</si>
  <si>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</si>
  <si>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</si>
  <si>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</si>
  <si>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</si>
  <si>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</si>
  <si>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</si>
  <si>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</si>
  <si>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</si>
  <si>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</si>
  <si>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</si>
  <si>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</si>
  <si>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</si>
  <si>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</si>
  <si>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</si>
  <si>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</si>
  <si>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</si>
  <si>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</si>
  <si>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</si>
  <si>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</si>
  <si>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</si>
  <si>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</si>
  <si>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</si>
  <si>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</si>
  <si>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</si>
  <si>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</si>
  <si>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</si>
  <si>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</si>
  <si>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</si>
  <si>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</si>
  <si>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</si>
  <si>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</si>
  <si>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</si>
  <si>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</si>
  <si>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</si>
  <si>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</si>
  <si>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</si>
  <si>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</si>
  <si>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</si>
  <si>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</si>
  <si>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</si>
  <si>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</si>
  <si>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</si>
  <si>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</si>
  <si>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</si>
  <si>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</si>
  <si>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</si>
  <si>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</si>
  <si>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</si>
  <si>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</si>
  <si>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</si>
  <si>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</si>
  <si>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</si>
  <si>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</si>
  <si>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</si>
  <si>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</si>
  <si>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</si>
  <si>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</si>
  <si>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</si>
  <si>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</si>
  <si>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</si>
  <si>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</si>
  <si>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</si>
  <si>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</si>
  <si>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</si>
  <si>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</si>
  <si>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</si>
  <si>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</si>
  <si>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</si>
  <si>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</si>
  <si>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</si>
  <si>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</si>
  <si>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</si>
  <si>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</si>
  <si>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</si>
  <si>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</si>
  <si>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</si>
  <si>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</si>
  <si>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</si>
  <si>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</si>
  <si>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</si>
  <si>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</si>
  <si>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</si>
  <si>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</si>
  <si>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</si>
  <si>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</si>
  <si>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</si>
  <si>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</si>
  <si>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</si>
  <si>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</si>
  <si>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</si>
  <si>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</si>
  <si>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</si>
  <si>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</si>
  <si>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</si>
  <si>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</si>
  <si>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</si>
  <si>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</si>
  <si>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</si>
  <si>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</si>
  <si>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</si>
  <si>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</si>
  <si>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</si>
  <si>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</si>
  <si>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</si>
  <si>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</si>
  <si>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</si>
  <si>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</si>
  <si>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</si>
  <si>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</si>
  <si>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</si>
  <si>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</si>
  <si>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</si>
  <si>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</si>
  <si>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</si>
  <si>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</si>
  <si>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</si>
  <si>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</si>
  <si>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</si>
  <si>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</si>
  <si>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</si>
  <si>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</si>
  <si>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</si>
  <si>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</si>
  <si>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</si>
  <si>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</si>
  <si>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</si>
  <si>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</si>
  <si>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</si>
  <si>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</si>
  <si>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</si>
  <si>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</si>
  <si>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</si>
  <si>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</si>
  <si>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</si>
  <si>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</si>
  <si>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</si>
  <si>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</si>
  <si>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</si>
  <si>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</si>
  <si>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</si>
  <si>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</si>
  <si>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</si>
  <si>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</si>
  <si>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</si>
  <si>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</si>
  <si>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</si>
  <si>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</si>
  <si>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</si>
  <si>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</si>
  <si>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</si>
  <si>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</si>
  <si>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</si>
  <si>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</si>
  <si>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</si>
  <si>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</si>
  <si>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</si>
  <si>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</si>
  <si>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</si>
  <si>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</si>
  <si>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</si>
  <si>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</si>
  <si>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</si>
  <si>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</si>
  <si>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</si>
  <si>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</si>
  <si>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</si>
  <si>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</si>
  <si>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</si>
  <si>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</si>
  <si>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</si>
  <si>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</si>
  <si>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</si>
  <si>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</si>
  <si>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</si>
  <si>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</si>
  <si>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</si>
  <si>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</si>
  <si>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</si>
  <si>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</si>
  <si>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</si>
  <si>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</si>
  <si>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</si>
  <si>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</si>
  <si>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</si>
  <si>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</si>
  <si>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</si>
  <si>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</si>
  <si>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</si>
  <si>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</si>
  <si>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</si>
  <si>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</si>
  <si>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</si>
  <si>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</si>
  <si>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</si>
  <si>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</si>
  <si>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</si>
  <si>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</si>
  <si>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</si>
  <si>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</si>
  <si>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</si>
  <si>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</si>
  <si>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</si>
  <si>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</si>
  <si>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</si>
  <si>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</si>
  <si>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</si>
  <si>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</si>
  <si>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</si>
  <si>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</si>
  <si>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</si>
  <si>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</si>
  <si>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</si>
  <si>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</si>
  <si>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</si>
  <si>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</si>
  <si>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</si>
  <si>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</si>
  <si>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</si>
  <si>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</si>
  <si>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</si>
  <si>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</si>
  <si>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</si>
  <si>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</si>
  <si>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</si>
  <si>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</si>
  <si>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</si>
  <si>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</si>
  <si>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</si>
  <si>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</si>
  <si>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</si>
  <si>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</si>
  <si>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</si>
  <si>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</si>
  <si>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</si>
  <si>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</si>
  <si>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</si>
  <si>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</si>
  <si>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</si>
  <si>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</si>
  <si>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</si>
  <si>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</si>
  <si>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</si>
  <si>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</si>
  <si>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</si>
  <si>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</si>
  <si>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</si>
  <si>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</si>
  <si>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</si>
  <si>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</si>
  <si>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</si>
  <si>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</si>
  <si>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</si>
  <si>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</si>
  <si>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</si>
  <si>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</si>
  <si>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</si>
  <si>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</si>
  <si>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</si>
  <si>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</si>
  <si>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</si>
  <si>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</si>
  <si>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</si>
  <si>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</si>
  <si>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</si>
  <si>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</si>
  <si>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</si>
  <si>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</si>
  <si>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</si>
  <si>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</si>
  <si>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</si>
  <si>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</si>
  <si>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</si>
  <si>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</si>
  <si>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</si>
  <si>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</si>
  <si>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</si>
  <si>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</si>
  <si>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</si>
  <si>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</si>
  <si>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</si>
  <si>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</si>
  <si>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</si>
  <si>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</si>
  <si>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</si>
  <si>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</si>
  <si>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</si>
  <si>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</si>
  <si>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</si>
  <si>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</si>
  <si>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</si>
  <si>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</si>
  <si>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</si>
  <si>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</si>
  <si>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</si>
  <si>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</si>
  <si>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</si>
  <si>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</si>
  <si>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</si>
  <si>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</si>
  <si>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</si>
  <si>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</si>
  <si>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</si>
  <si>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</si>
  <si>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</si>
  <si>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</si>
  <si>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</si>
  <si>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</si>
  <si>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</si>
  <si>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</si>
  <si>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</si>
  <si>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</si>
  <si>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</si>
  <si>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</si>
  <si>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</si>
  <si>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</si>
  <si>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</si>
  <si>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</si>
  <si>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</si>
  <si>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</si>
  <si>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</si>
  <si>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</si>
  <si>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</si>
  <si>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</si>
  <si>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</si>
  <si>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</si>
  <si>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</si>
  <si>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</si>
  <si>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</si>
  <si>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</si>
  <si>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</si>
  <si>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</si>
  <si>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</si>
  <si>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</si>
  <si>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</si>
  <si>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</si>
  <si>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</si>
  <si>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</si>
  <si>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</si>
  <si>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</si>
  <si>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</si>
  <si>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</si>
  <si>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</si>
  <si>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</si>
  <si>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</si>
  <si>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</si>
  <si>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</si>
  <si>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</si>
  <si>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</si>
  <si>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</si>
  <si>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</si>
  <si>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</si>
  <si>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</si>
  <si>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</si>
  <si>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</si>
  <si>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</si>
  <si>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</si>
  <si>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</si>
  <si>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</si>
  <si>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</si>
  <si>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</si>
  <si>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</si>
  <si>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</si>
  <si>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</si>
  <si>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</si>
  <si>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</si>
  <si>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</si>
  <si>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</si>
  <si>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</si>
  <si>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</si>
  <si>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</si>
  <si>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</si>
  <si>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</si>
  <si>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</si>
  <si>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</si>
  <si>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</si>
  <si>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</si>
  <si>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</si>
  <si>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</si>
  <si>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</si>
  <si>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</si>
  <si>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</si>
  <si>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</si>
  <si>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</si>
  <si>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</si>
  <si>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</si>
  <si>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</si>
  <si>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</si>
  <si>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</si>
  <si>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</si>
  <si>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</si>
  <si>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</si>
  <si>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</si>
  <si>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</si>
  <si>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</si>
  <si>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</si>
  <si>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</si>
  <si>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</si>
  <si>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</si>
  <si>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</si>
  <si>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</si>
  <si>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</si>
  <si>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</si>
  <si>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</si>
  <si>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</si>
  <si>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</si>
  <si>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</si>
  <si>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</si>
  <si>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</si>
  <si>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</si>
  <si>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</si>
  <si>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</si>
  <si>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</si>
  <si>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</si>
  <si>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</si>
  <si>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</si>
  <si>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</si>
  <si>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</si>
  <si>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</si>
  <si>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</si>
  <si>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</si>
  <si>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</si>
  <si>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</si>
  <si>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</si>
  <si>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</si>
  <si>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</si>
  <si>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</si>
  <si>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</si>
  <si>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</si>
  <si>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</si>
  <si>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</si>
  <si>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</si>
  <si>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</si>
  <si>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</si>
  <si>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</si>
  <si>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</si>
  <si>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</si>
  <si>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</si>
  <si>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</si>
  <si>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</si>
  <si>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</si>
  <si>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</si>
  <si>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</si>
  <si>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</si>
  <si>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</si>
  <si>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</si>
  <si>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</si>
  <si>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</si>
  <si>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</si>
  <si>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</si>
  <si>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</si>
  <si>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</si>
  <si>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</si>
  <si>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</si>
  <si>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</si>
  <si>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</si>
  <si>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</si>
  <si>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</si>
  <si>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</si>
  <si>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</si>
  <si>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</si>
  <si>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</si>
  <si>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</si>
  <si>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</si>
  <si>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</si>
  <si>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</si>
  <si>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</si>
  <si>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</si>
  <si>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</si>
  <si>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</si>
  <si>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</si>
  <si>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</si>
  <si>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</si>
  <si>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</si>
  <si>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</si>
  <si>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</si>
  <si>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</si>
  <si>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</si>
  <si>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</si>
  <si>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</si>
  <si>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</si>
  <si>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</si>
  <si>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</si>
  <si>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</si>
  <si>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</si>
  <si>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</si>
  <si>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</si>
  <si>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</si>
  <si>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</si>
  <si>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</si>
  <si>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</si>
  <si>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</si>
  <si>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</si>
  <si>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</si>
  <si>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</si>
  <si>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</si>
  <si>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</si>
  <si>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</si>
  <si>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</si>
  <si>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</si>
  <si>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</si>
  <si>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</si>
  <si>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</si>
  <si>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</si>
  <si>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</si>
  <si>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</si>
  <si>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</si>
  <si>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</si>
  <si>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</si>
  <si>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</si>
  <si>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</si>
  <si>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</si>
  <si>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</si>
  <si>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</si>
  <si>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</si>
  <si>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</si>
  <si>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</si>
  <si>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</si>
  <si>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</si>
  <si>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</si>
  <si>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</si>
  <si>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</si>
  <si>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</si>
  <si>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</si>
  <si>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</si>
  <si>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</si>
  <si>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</si>
  <si>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</si>
  <si>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</si>
  <si>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</si>
  <si>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</si>
  <si>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</si>
  <si>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</si>
  <si>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</si>
  <si>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</si>
  <si>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</si>
  <si>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</si>
  <si>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</si>
  <si>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</si>
  <si>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</si>
  <si>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</si>
  <si>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</si>
  <si>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</si>
  <si>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</si>
  <si>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</si>
  <si>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</si>
  <si>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</si>
  <si>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</si>
  <si>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</si>
  <si>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</si>
  <si>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</si>
  <si>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</si>
  <si>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</si>
  <si>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</si>
  <si>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</si>
  <si>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</si>
  <si>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</si>
  <si>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</si>
  <si>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</si>
  <si>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</si>
  <si>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</si>
  <si>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</si>
  <si>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</si>
  <si>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</si>
  <si>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</si>
  <si>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</si>
  <si>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</si>
  <si>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</si>
  <si>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</si>
  <si>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</si>
  <si>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</si>
  <si>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</si>
  <si>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</si>
  <si>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</si>
  <si>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</si>
  <si>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</si>
  <si>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</si>
  <si>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</si>
  <si>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</si>
  <si>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</si>
  <si>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</si>
  <si>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</si>
  <si>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</si>
  <si>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</si>
  <si>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</si>
  <si>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</si>
  <si>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</si>
  <si>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</si>
  <si>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</si>
  <si>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</si>
  <si>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</si>
  <si>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</si>
  <si>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</si>
  <si>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</si>
  <si>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</si>
  <si>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</si>
  <si>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</si>
  <si>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</si>
  <si>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</si>
  <si>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</si>
  <si>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</si>
  <si>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</si>
  <si>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</si>
  <si>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</si>
  <si>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</si>
  <si>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</si>
  <si>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</si>
  <si>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</si>
  <si>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</si>
  <si>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</si>
  <si>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</si>
  <si>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</si>
  <si>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</si>
  <si>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</si>
  <si>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</si>
  <si>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</si>
  <si>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</si>
  <si>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</si>
  <si>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</si>
  <si>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</si>
  <si>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</si>
  <si>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</si>
  <si>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</si>
  <si>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</si>
  <si>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</si>
  <si>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</si>
  <si>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</si>
  <si>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</si>
  <si>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</si>
  <si>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</si>
  <si>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</si>
  <si>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</si>
  <si>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</si>
  <si>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</si>
  <si>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</si>
  <si>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</si>
  <si>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</si>
  <si>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</si>
  <si>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</si>
  <si>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</si>
  <si>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</si>
  <si>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</si>
  <si>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</si>
  <si>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</si>
  <si>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</si>
  <si>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</si>
  <si>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</si>
  <si>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</si>
  <si>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</si>
  <si>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</si>
  <si>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</si>
  <si>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</si>
  <si>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</si>
  <si>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</si>
  <si>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</si>
  <si>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</si>
  <si>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</si>
  <si>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</si>
  <si>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</si>
  <si>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</si>
  <si>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</si>
  <si>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</si>
  <si>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</si>
  <si>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</si>
  <si>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</si>
  <si>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</si>
  <si>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</si>
  <si>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</si>
  <si>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</si>
  <si>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</si>
  <si>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</si>
  <si>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</si>
  <si>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</si>
  <si>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</si>
  <si>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</si>
  <si>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</si>
  <si>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</si>
  <si>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</si>
  <si>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</si>
  <si>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</si>
  <si>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</si>
  <si>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</si>
  <si>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</si>
  <si>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</si>
  <si>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</si>
  <si>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</si>
  <si>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</si>
  <si>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</si>
  <si>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</si>
  <si>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</si>
  <si>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</si>
  <si>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</si>
  <si>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</si>
  <si>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</si>
  <si>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</si>
  <si>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</si>
  <si>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</si>
  <si>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</si>
  <si>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</si>
  <si>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</si>
  <si>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</si>
  <si>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</si>
  <si>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</si>
  <si>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</si>
  <si>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</si>
  <si>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</si>
  <si>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</si>
  <si>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</si>
  <si>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</si>
  <si>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</si>
  <si>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</si>
  <si>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</si>
  <si>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</si>
  <si>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</si>
  <si>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</si>
  <si>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</si>
  <si>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</si>
  <si>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</si>
  <si>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</si>
  <si>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</si>
  <si>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</si>
  <si>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</si>
  <si>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</si>
  <si>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</si>
  <si>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</si>
  <si>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</si>
  <si>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</si>
  <si>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</si>
  <si>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</si>
  <si>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</si>
  <si>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</si>
  <si>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</si>
  <si>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</si>
  <si>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</si>
  <si>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</si>
  <si>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</si>
  <si>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</si>
  <si>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</si>
  <si>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</si>
  <si>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</si>
  <si>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</si>
  <si>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</si>
  <si>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</si>
  <si>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</si>
  <si>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</si>
  <si>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</si>
  <si>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</si>
  <si>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</si>
  <si>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</si>
  <si>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</si>
  <si>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</si>
  <si>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</si>
  <si>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</si>
  <si>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</si>
  <si>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</si>
  <si>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</si>
  <si>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</si>
  <si>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</si>
  <si>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</si>
  <si>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</si>
  <si>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</si>
  <si>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</si>
  <si>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</si>
  <si>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</si>
  <si>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</si>
  <si>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</si>
  <si>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</si>
  <si>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</si>
  <si>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</si>
  <si>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</si>
  <si>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</si>
  <si>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</si>
  <si>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</si>
  <si>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</si>
  <si>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</si>
  <si>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</si>
  <si>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</si>
  <si>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</si>
  <si>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</si>
  <si>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</si>
  <si>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</si>
  <si>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</si>
  <si>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</si>
  <si>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</si>
  <si>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</si>
  <si>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</si>
  <si>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</si>
  <si>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</si>
  <si>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</si>
  <si>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</si>
  <si>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</si>
  <si>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</si>
  <si>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</si>
  <si>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</si>
  <si>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</si>
  <si>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</si>
  <si>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</si>
  <si>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</si>
  <si>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</si>
  <si>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</si>
  <si>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</si>
  <si>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</si>
  <si>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</si>
  <si>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</si>
  <si>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</si>
  <si>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</si>
  <si>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</si>
  <si>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</si>
  <si>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</si>
  <si>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</si>
  <si>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</si>
  <si>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</si>
  <si>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</si>
  <si>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</si>
  <si>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</si>
  <si>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</si>
  <si>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</si>
  <si>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</si>
  <si>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</si>
  <si>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</si>
  <si>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</si>
  <si>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</si>
  <si>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</si>
  <si>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</si>
  <si>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</si>
  <si>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</si>
  <si>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</si>
  <si>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</si>
  <si>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</si>
  <si>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</si>
  <si>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</si>
  <si>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</si>
  <si>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</si>
  <si>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</si>
  <si>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</si>
  <si>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</si>
  <si>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</si>
  <si>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</si>
  <si>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</si>
  <si>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</si>
  <si>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</si>
  <si>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</si>
  <si>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</si>
  <si>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</si>
  <si>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</si>
  <si>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</si>
  <si>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</si>
  <si>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</si>
  <si>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</si>
  <si>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</si>
  <si>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</si>
  <si>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</si>
  <si>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</si>
  <si>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</si>
  <si>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</si>
  <si>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</si>
  <si>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</si>
  <si>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</si>
  <si>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</si>
  <si>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</si>
  <si>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</si>
  <si>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</si>
  <si>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</si>
  <si>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</si>
  <si>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</si>
  <si>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</si>
  <si>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</si>
  <si>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</si>
  <si>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</si>
  <si>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</si>
  <si>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</si>
  <si>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</si>
  <si>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</si>
  <si>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</si>
  <si>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</si>
  <si>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</si>
  <si>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</si>
  <si>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</si>
  <si>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</si>
  <si>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</si>
  <si>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</si>
  <si>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</si>
  <si>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</si>
  <si>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</si>
  <si>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</si>
  <si>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</si>
  <si>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</si>
  <si>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</si>
  <si>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</si>
  <si>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</si>
  <si>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</si>
  <si>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</si>
  <si>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</si>
  <si>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</si>
  <si>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</si>
  <si>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</si>
  <si>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</si>
  <si>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</si>
  <si>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</si>
  <si>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</si>
  <si>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</si>
  <si>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</si>
  <si>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</si>
  <si>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</si>
  <si>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</si>
  <si>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</si>
  <si>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</si>
  <si>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</si>
  <si>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</si>
  <si>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</si>
  <si>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</si>
  <si>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</si>
  <si>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</si>
  <si>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</si>
  <si>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</si>
  <si>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</si>
  <si>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</si>
  <si>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</si>
  <si>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</si>
  <si>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</si>
  <si>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</si>
  <si>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</si>
  <si>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</si>
  <si>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</si>
  <si>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</si>
  <si>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</si>
  <si>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</si>
  <si>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</si>
  <si>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</si>
  <si>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</si>
  <si>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</si>
  <si>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</si>
  <si>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</si>
  <si>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</si>
  <si>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</si>
  <si>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</si>
  <si>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</si>
  <si>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</si>
  <si>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</si>
  <si>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</si>
  <si>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</si>
  <si>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</si>
  <si>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</si>
  <si>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</si>
  <si>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</si>
  <si>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</si>
  <si>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</si>
  <si>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</si>
  <si>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</si>
  <si>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</si>
  <si>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</si>
  <si>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</si>
  <si>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</si>
  <si>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</si>
  <si>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</si>
  <si>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</si>
  <si>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</si>
  <si>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</si>
  <si>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</si>
  <si>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</si>
  <si>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</si>
  <si>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</si>
  <si>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</si>
  <si>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</si>
  <si>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</si>
  <si>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</si>
  <si>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</si>
  <si>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</si>
  <si>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</si>
  <si>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</si>
  <si>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</si>
  <si>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</si>
  <si>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</si>
  <si>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</si>
  <si>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</si>
  <si>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</si>
  <si>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</si>
  <si>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</si>
  <si>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</si>
  <si>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</si>
  <si>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</si>
  <si>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</si>
  <si>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</si>
  <si>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</si>
  <si>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</si>
  <si>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</si>
  <si>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</si>
  <si>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</si>
  <si>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</si>
  <si>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</si>
  <si>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</si>
  <si>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</si>
  <si>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</si>
  <si>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</si>
  <si>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</si>
  <si>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</si>
  <si>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</si>
  <si>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</si>
  <si>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</si>
  <si>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</si>
  <si>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</si>
  <si>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</si>
  <si>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</si>
  <si>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</si>
  <si>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</si>
  <si>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</si>
  <si>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</si>
  <si>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</si>
  <si>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</si>
  <si>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</si>
  <si>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</si>
  <si>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</si>
  <si>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</si>
  <si>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</si>
  <si>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</si>
  <si>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</si>
  <si>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</si>
  <si>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</si>
  <si>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</si>
  <si>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</si>
  <si>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</si>
  <si>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</si>
  <si>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</si>
  <si>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</si>
  <si>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</si>
  <si>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</si>
  <si>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</si>
  <si>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</si>
  <si>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</si>
  <si>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</si>
  <si>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</si>
  <si>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</si>
  <si>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</si>
  <si>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</si>
  <si>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</si>
  <si>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</si>
  <si>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</si>
  <si>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</si>
  <si>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</si>
  <si>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</si>
  <si>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</si>
  <si>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</si>
  <si>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</si>
  <si>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</si>
  <si>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</si>
  <si>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</si>
  <si>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</si>
  <si>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</si>
  <si>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</si>
  <si>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</si>
  <si>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</si>
  <si>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</si>
  <si>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</si>
  <si>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</si>
  <si>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</si>
  <si>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</si>
  <si>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</si>
  <si>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</si>
  <si>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</si>
  <si>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</si>
  <si>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</si>
  <si>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</si>
  <si>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</si>
  <si>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</si>
  <si>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</si>
  <si>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</si>
  <si>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</si>
  <si>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</si>
  <si>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</si>
  <si>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</si>
  <si>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</si>
  <si>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</si>
  <si>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</si>
  <si>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</si>
  <si>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</si>
  <si>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</si>
  <si>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</si>
  <si>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</si>
  <si>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</si>
  <si>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</si>
  <si>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</si>
  <si>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</si>
  <si>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</si>
  <si>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</si>
  <si>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</si>
  <si>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</si>
  <si>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</si>
  <si>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</si>
  <si>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</si>
  <si>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</si>
  <si>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</si>
  <si>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</si>
  <si>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</si>
  <si>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</si>
  <si>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</si>
  <si>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</si>
  <si>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</si>
  <si>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</si>
  <si>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</si>
  <si>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</si>
  <si>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</si>
  <si>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</si>
  <si>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</si>
  <si>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</si>
  <si>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</si>
  <si>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</si>
  <si>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</si>
  <si>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</si>
  <si>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</si>
  <si>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</si>
  <si>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</si>
  <si>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</si>
  <si>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</si>
  <si>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</si>
  <si>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</si>
  <si>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</si>
  <si>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</si>
  <si>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</si>
  <si>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</si>
  <si>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</si>
  <si>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</si>
  <si>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</si>
  <si>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</si>
  <si>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</si>
  <si>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</si>
  <si>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</si>
  <si>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</si>
  <si>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</si>
  <si>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</si>
  <si>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</si>
  <si>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</si>
  <si>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</si>
  <si>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</si>
  <si>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</si>
  <si>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</si>
  <si>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</si>
  <si>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</si>
  <si>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</si>
  <si>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</si>
  <si>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</si>
  <si>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</si>
  <si>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</si>
  <si>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</si>
  <si>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</si>
  <si>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</si>
  <si>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</si>
  <si>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</si>
  <si>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</si>
  <si>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</si>
  <si>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</si>
  <si>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</si>
  <si>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</si>
  <si>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</si>
  <si>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</si>
  <si>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</si>
  <si>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</si>
  <si>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</si>
  <si>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</si>
  <si>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</si>
  <si>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</si>
  <si>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</si>
  <si>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</si>
  <si>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</si>
  <si>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</si>
  <si>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</si>
  <si>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</si>
  <si>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</si>
  <si>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</si>
  <si>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</si>
  <si>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</si>
  <si>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</si>
  <si>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</si>
  <si>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</si>
  <si>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</si>
  <si>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</si>
  <si>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</si>
  <si>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</si>
  <si>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</si>
  <si>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</si>
  <si>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</si>
  <si>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</si>
  <si>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</si>
  <si>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</si>
  <si>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</si>
  <si>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</si>
  <si>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</si>
  <si>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</si>
  <si>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</si>
  <si>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</si>
  <si>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</si>
  <si>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</si>
  <si>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</si>
  <si>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</si>
  <si>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</si>
  <si>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</si>
  <si>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</si>
  <si>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</si>
  <si>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</si>
  <si>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</si>
  <si>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</si>
  <si>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</si>
  <si>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</si>
  <si>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</si>
  <si>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</si>
  <si>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</si>
  <si>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</si>
  <si>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</si>
  <si>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</si>
  <si>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</si>
  <si>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</si>
  <si>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</si>
  <si>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</si>
  <si>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</si>
  <si>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</si>
  <si>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</si>
  <si>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</si>
  <si>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</si>
  <si>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</si>
  <si>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</si>
  <si>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</si>
  <si>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</si>
  <si>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</si>
  <si>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</si>
  <si>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</si>
  <si>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</si>
  <si>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</si>
  <si>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</si>
  <si>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</si>
  <si>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</si>
  <si>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</si>
  <si>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</si>
  <si>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</si>
  <si>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</si>
  <si>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</si>
  <si>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</si>
  <si>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</si>
  <si>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</si>
  <si>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</si>
  <si>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</si>
  <si>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</si>
  <si>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</si>
  <si>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</si>
  <si>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</si>
  <si>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</si>
  <si>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</si>
  <si>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</si>
  <si>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</si>
  <si>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</si>
  <si>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</si>
  <si>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</si>
  <si>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</si>
  <si>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</si>
  <si>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</si>
  <si>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</si>
  <si>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</si>
  <si>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</si>
  <si>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</si>
  <si>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</si>
  <si>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</si>
  <si>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</si>
  <si>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</si>
  <si>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</si>
  <si>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</si>
  <si>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</si>
  <si>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</si>
  <si>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</si>
  <si>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</si>
  <si>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</si>
  <si>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</si>
  <si>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</si>
  <si>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</si>
  <si>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</si>
  <si>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</si>
  <si>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</si>
  <si>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</si>
  <si>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</si>
  <si>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</si>
  <si>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</si>
  <si>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</si>
  <si>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</si>
  <si>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</si>
  <si>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</si>
  <si>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</si>
  <si>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</si>
  <si>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</si>
  <si>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</si>
  <si>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</si>
  <si>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</si>
  <si>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</si>
  <si>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</si>
  <si>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</si>
  <si>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</si>
  <si>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</si>
  <si>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</si>
  <si>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</si>
  <si>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</si>
  <si>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</si>
  <si>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</si>
  <si>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</si>
  <si>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</si>
  <si>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</si>
  <si>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</si>
  <si>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</si>
  <si>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</si>
  <si>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</si>
  <si>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</si>
  <si>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</si>
  <si>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</si>
  <si>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</si>
  <si>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</si>
  <si>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</si>
  <si>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</si>
  <si>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</si>
  <si>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</si>
  <si>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</si>
  <si>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</si>
  <si>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</si>
  <si>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</si>
  <si>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</si>
  <si>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</si>
  <si>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</si>
  <si>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</si>
  <si>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</si>
  <si>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</si>
  <si>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</si>
  <si>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</si>
  <si>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</si>
  <si>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</si>
  <si>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</si>
  <si>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</si>
  <si>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</si>
  <si>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</si>
  <si>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</si>
  <si>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</si>
  <si>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</si>
  <si>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</si>
  <si>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</si>
  <si>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</si>
  <si>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</si>
  <si>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</si>
  <si>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</si>
  <si>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</si>
  <si>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</si>
  <si>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</si>
  <si>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</si>
  <si>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</si>
  <si>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</si>
  <si>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</si>
  <si>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</si>
  <si>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</si>
  <si>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</si>
  <si>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</si>
  <si>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</si>
  <si>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</si>
  <si>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</si>
  <si>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</si>
  <si>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</si>
  <si>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</si>
  <si>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</si>
  <si>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</si>
  <si>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</si>
  <si>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</si>
  <si>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</si>
  <si>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</si>
  <si>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</si>
  <si>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</si>
  <si>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</si>
  <si>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</si>
  <si>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</si>
  <si>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</si>
  <si>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</si>
  <si>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</si>
  <si>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</si>
  <si>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</si>
  <si>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</si>
  <si>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</si>
  <si>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</si>
  <si>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</si>
  <si>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</si>
  <si>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</si>
  <si>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</si>
  <si>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</si>
  <si>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</si>
  <si>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</si>
  <si>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</si>
  <si>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</si>
  <si>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</si>
  <si>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</si>
  <si>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</si>
  <si>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</si>
  <si>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</si>
  <si>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</si>
  <si>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</si>
  <si>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</si>
  <si>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</si>
  <si>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</si>
  <si>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</si>
  <si>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</si>
  <si>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</si>
  <si>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</si>
  <si>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</si>
  <si>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</si>
  <si>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</si>
  <si>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</si>
  <si>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</si>
  <si>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</si>
  <si>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</si>
  <si>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</si>
  <si>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</si>
  <si>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</si>
  <si>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</si>
  <si>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</si>
  <si>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</si>
  <si>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</si>
  <si>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</si>
  <si>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</si>
  <si>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</si>
  <si>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</si>
  <si>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</si>
  <si>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</si>
  <si>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</si>
  <si>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</si>
  <si>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</si>
  <si>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</si>
  <si>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</si>
  <si>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</si>
  <si>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</si>
  <si>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</si>
  <si>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</si>
  <si>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</si>
  <si>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</si>
  <si>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</si>
  <si>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</si>
  <si>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</si>
  <si>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</si>
  <si>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</si>
  <si>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</si>
  <si>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</si>
  <si>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</si>
  <si>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</si>
  <si>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</si>
  <si>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</si>
  <si>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</si>
  <si>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</si>
  <si>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</si>
  <si>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</si>
  <si>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</si>
  <si>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</si>
  <si>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</si>
  <si>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</si>
  <si>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</si>
  <si>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</si>
  <si>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</si>
  <si>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</si>
  <si>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</si>
  <si>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</si>
  <si>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</si>
  <si>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</si>
  <si>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</si>
  <si>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</si>
  <si>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</si>
  <si>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</si>
  <si>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</si>
  <si>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</si>
  <si>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</si>
  <si>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</si>
  <si>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</si>
  <si>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</si>
  <si>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</si>
  <si>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</si>
  <si>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</si>
  <si>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</si>
  <si>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</si>
  <si>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</si>
  <si>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</si>
  <si>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</si>
  <si>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</si>
  <si>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</si>
  <si>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</si>
  <si>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</si>
  <si>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</si>
  <si>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</si>
  <si>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</si>
  <si>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</si>
  <si>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</si>
  <si>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</si>
  <si>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</si>
  <si>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</si>
  <si>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</si>
  <si>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</si>
  <si>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</si>
  <si>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</si>
  <si>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</si>
  <si>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</si>
  <si>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</si>
  <si>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</si>
  <si>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</si>
  <si>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</si>
  <si>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</si>
  <si>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</si>
  <si>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</si>
  <si>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</si>
  <si>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</si>
  <si>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</si>
  <si>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</si>
  <si>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</si>
  <si>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</si>
  <si>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</si>
  <si>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</si>
  <si>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</si>
  <si>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</si>
  <si>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</si>
  <si>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</si>
  <si>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</si>
  <si>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</si>
  <si>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</si>
  <si>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</si>
  <si>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</si>
  <si>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</si>
  <si>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</si>
  <si>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</si>
  <si>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</si>
  <si>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</si>
  <si>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</si>
  <si>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</si>
  <si>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</si>
  <si>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</si>
  <si>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</si>
  <si>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</si>
  <si>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</si>
  <si>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</si>
  <si>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</si>
  <si>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</si>
  <si>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</si>
  <si>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</si>
  <si>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</si>
  <si>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</si>
  <si>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</si>
  <si>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</si>
  <si>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</si>
  <si>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</si>
  <si>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</si>
  <si>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</si>
  <si>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</si>
  <si>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</si>
  <si>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</si>
  <si>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</si>
  <si>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</si>
  <si>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</si>
  <si>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</si>
  <si>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</si>
  <si>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</si>
  <si>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</si>
  <si>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</si>
  <si>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</si>
  <si>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</si>
  <si>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</si>
  <si>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</si>
  <si>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</si>
  <si>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</si>
  <si>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</si>
  <si>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</si>
  <si>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</si>
  <si>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</si>
  <si>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</si>
  <si>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</si>
  <si>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</si>
  <si>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</si>
  <si>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</si>
  <si>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</si>
  <si>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</si>
  <si>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</si>
  <si>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</si>
  <si>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</si>
  <si>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</si>
  <si>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</si>
  <si>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</si>
  <si>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</si>
  <si>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</si>
  <si>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</si>
  <si>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</si>
  <si>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</si>
  <si>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</si>
  <si>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</si>
  <si>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</si>
  <si>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</si>
  <si>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</si>
  <si>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</si>
  <si>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</si>
  <si>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</si>
  <si>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</si>
  <si>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</si>
  <si>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</si>
  <si>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</si>
  <si>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</si>
  <si>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</si>
  <si>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</si>
  <si>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</si>
  <si>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</si>
  <si>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</si>
  <si>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</si>
  <si>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</si>
  <si>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</si>
  <si>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</si>
  <si>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</si>
  <si>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</si>
  <si>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</si>
  <si>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</si>
  <si>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</si>
  <si>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</si>
  <si>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</si>
  <si>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</si>
  <si>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</si>
  <si>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</si>
  <si>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</si>
  <si>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</si>
  <si>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</si>
  <si>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</si>
  <si>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</si>
  <si>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</si>
  <si>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</si>
  <si>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</si>
  <si>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</si>
  <si>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</si>
  <si>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</si>
  <si>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</si>
  <si>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</si>
  <si>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</si>
  <si>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</si>
  <si>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</si>
  <si>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</si>
  <si>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</si>
  <si>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</si>
  <si>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</si>
  <si>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</si>
  <si>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</si>
  <si>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</si>
  <si>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</si>
  <si>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</si>
  <si>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</si>
  <si>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</si>
  <si>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</si>
  <si>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</si>
  <si>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</si>
  <si>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</si>
  <si>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</si>
  <si>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</si>
  <si>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</si>
  <si>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</si>
  <si>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</si>
  <si>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</si>
  <si>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</si>
  <si>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</si>
  <si>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</si>
  <si>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</si>
  <si>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</si>
  <si>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</si>
  <si>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</si>
  <si>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</si>
  <si>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</si>
  <si>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</si>
  <si>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</si>
  <si>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</si>
  <si>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</si>
  <si>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</si>
  <si>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</si>
  <si>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</si>
  <si>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</si>
  <si>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</si>
  <si>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</si>
  <si>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</si>
  <si>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</si>
  <si>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</si>
  <si>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</si>
  <si>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</si>
  <si>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</si>
  <si>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</si>
  <si>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</si>
  <si>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</si>
  <si>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</si>
  <si>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</si>
  <si>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</si>
  <si>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</si>
  <si>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</si>
  <si>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</si>
  <si>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</si>
  <si>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</si>
  <si>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</si>
  <si>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</si>
  <si>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</si>
  <si>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</si>
  <si>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</si>
  <si>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</si>
  <si>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</si>
  <si>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</si>
  <si>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</si>
  <si>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</si>
  <si>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</si>
  <si>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</si>
  <si>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</si>
  <si>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</si>
  <si>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</si>
  <si>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</si>
  <si>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</si>
  <si>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</si>
  <si>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</si>
  <si>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</si>
  <si>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</si>
  <si>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</si>
  <si>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</si>
  <si>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</si>
  <si>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</si>
  <si>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</si>
  <si>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</si>
  <si>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</si>
  <si>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</si>
  <si>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</si>
  <si>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</si>
  <si>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</si>
  <si>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</si>
  <si>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</si>
  <si>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</si>
  <si>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</si>
  <si>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</si>
  <si>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</si>
  <si>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</si>
  <si>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</si>
  <si>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</si>
  <si>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</si>
  <si>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</si>
  <si>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</si>
  <si>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</si>
  <si>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</si>
  <si>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</si>
  <si>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</si>
  <si>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</si>
  <si>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</si>
  <si>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</si>
  <si>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</si>
  <si>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</si>
  <si>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</si>
  <si>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</si>
  <si>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</si>
  <si>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</si>
  <si>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</si>
  <si>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</si>
  <si>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</si>
  <si>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</si>
  <si>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</si>
  <si>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</si>
  <si>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</si>
  <si>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</si>
  <si>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</si>
  <si>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</si>
  <si>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</si>
  <si>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</si>
  <si>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</si>
  <si>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</si>
  <si>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</si>
  <si>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</si>
  <si>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</si>
  <si>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</si>
  <si>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</si>
  <si>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</si>
  <si>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</si>
  <si>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</si>
  <si>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</si>
  <si>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</si>
  <si>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</si>
  <si>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</si>
  <si>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</si>
  <si>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</si>
  <si>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</si>
  <si>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</si>
  <si>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</si>
  <si>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</si>
  <si>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</si>
  <si>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</si>
  <si>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</si>
  <si>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</si>
  <si>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</si>
  <si>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</si>
  <si>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</si>
  <si>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</si>
  <si>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</si>
  <si>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</si>
  <si>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</si>
  <si>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</si>
  <si>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</si>
  <si>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</si>
  <si>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</si>
  <si>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</si>
  <si>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</si>
  <si>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</si>
  <si>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</si>
  <si>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</si>
  <si>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</si>
  <si>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</si>
  <si>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</si>
  <si>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</si>
  <si>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</si>
  <si>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</si>
  <si>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</si>
  <si>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</si>
  <si>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</si>
  <si>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</si>
  <si>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</si>
  <si>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</si>
  <si>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</si>
  <si>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</si>
  <si>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</si>
  <si>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</si>
  <si>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</si>
  <si>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</si>
  <si>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</si>
  <si>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</si>
  <si>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</si>
  <si>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</si>
  <si>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</si>
  <si>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</si>
  <si>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</si>
  <si>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</si>
  <si>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</si>
  <si>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</si>
  <si>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</si>
  <si>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</si>
  <si>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</si>
  <si>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</si>
  <si>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</si>
  <si>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</si>
  <si>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</si>
  <si>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</si>
  <si>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</si>
  <si>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</si>
  <si>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</si>
  <si>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</si>
  <si>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</si>
  <si>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</si>
  <si>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</si>
  <si>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</si>
  <si>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</si>
  <si>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</si>
  <si>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</si>
  <si>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</si>
  <si>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</si>
  <si>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</si>
  <si>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</si>
  <si>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</si>
  <si>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</si>
  <si>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</si>
  <si>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</si>
  <si>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</si>
  <si>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</si>
  <si>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</si>
  <si>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</si>
  <si>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</si>
  <si>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</si>
  <si>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</si>
  <si>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</si>
  <si>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</si>
  <si>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</si>
  <si>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</si>
  <si>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</si>
  <si>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</si>
  <si>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</si>
  <si>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</si>
  <si>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</si>
  <si>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</si>
  <si>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</si>
  <si>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</si>
  <si>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</si>
  <si>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</si>
  <si>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</si>
  <si>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</si>
  <si>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</si>
  <si>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</si>
  <si>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</si>
  <si>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</si>
  <si>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</si>
  <si>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</si>
  <si>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</si>
  <si>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</si>
  <si>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</si>
  <si>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</si>
  <si>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</si>
  <si>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</si>
  <si>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</si>
  <si>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</si>
  <si>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</si>
  <si>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</si>
  <si>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</si>
  <si>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</si>
  <si>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</si>
  <si>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</si>
  <si>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</si>
  <si>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</si>
  <si>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</si>
  <si>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</si>
  <si>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</si>
  <si>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</si>
  <si>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</si>
  <si>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</si>
  <si>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</si>
  <si>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</si>
  <si>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</si>
  <si>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</si>
  <si>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</si>
  <si>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</si>
  <si>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</si>
  <si>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</si>
  <si>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</si>
  <si>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</si>
  <si>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</si>
  <si>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</si>
  <si>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</si>
  <si>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</si>
  <si>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</si>
  <si>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</si>
  <si>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</si>
  <si>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</si>
  <si>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</si>
  <si>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</si>
  <si>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</si>
  <si>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</si>
  <si>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</si>
  <si>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</si>
  <si>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</si>
  <si>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</si>
  <si>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</si>
  <si>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</si>
  <si>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</si>
  <si>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</si>
  <si>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</si>
  <si>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</si>
  <si>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</si>
  <si>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</si>
  <si>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</si>
  <si>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</si>
  <si>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</si>
  <si>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</si>
  <si>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</si>
  <si>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</si>
  <si>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</si>
  <si>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</si>
  <si>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</si>
  <si>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</si>
  <si>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</si>
  <si>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</si>
  <si>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</si>
  <si>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</si>
  <si>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</si>
  <si>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</si>
  <si>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</si>
  <si>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</si>
  <si>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</si>
  <si>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</si>
  <si>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</si>
  <si>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</si>
  <si>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</si>
  <si>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</si>
  <si>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</si>
  <si>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</si>
  <si>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</si>
  <si>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</si>
  <si>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</si>
  <si>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</si>
  <si>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</si>
  <si>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</si>
  <si>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</si>
  <si>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</si>
  <si>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</si>
  <si>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</si>
  <si>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</si>
  <si>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</si>
  <si>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</si>
  <si>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</si>
  <si>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</si>
  <si>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</si>
  <si>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</si>
  <si>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</si>
  <si>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</si>
  <si>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</si>
  <si>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</si>
  <si>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</si>
  <si>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</si>
  <si>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</si>
  <si>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</si>
  <si>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</si>
  <si>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</si>
  <si>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</si>
  <si>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</si>
  <si>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</si>
  <si>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</si>
  <si>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</si>
  <si>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</si>
  <si>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</si>
  <si>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</si>
  <si>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</si>
  <si>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</si>
  <si>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</si>
  <si>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</si>
  <si>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</si>
  <si>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</si>
  <si>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</si>
  <si>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</si>
  <si>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</si>
  <si>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</si>
  <si>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</si>
  <si>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</si>
  <si>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</si>
  <si>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</si>
  <si>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</si>
  <si>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</si>
  <si>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</si>
  <si>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</si>
  <si>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</si>
  <si>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</si>
  <si>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</si>
  <si>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</si>
  <si>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</si>
  <si>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</si>
  <si>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</si>
  <si>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</si>
  <si>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</si>
  <si>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</si>
  <si>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</si>
  <si>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</si>
  <si>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</si>
  <si>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</si>
  <si>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</si>
  <si>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</si>
  <si>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</si>
  <si>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</si>
  <si>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</si>
  <si>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</si>
  <si>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</si>
  <si>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</si>
  <si>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</si>
  <si>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</si>
  <si>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</si>
  <si>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</si>
  <si>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</si>
  <si>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</si>
  <si>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</si>
  <si>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</si>
  <si>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</si>
  <si>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</si>
  <si>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</si>
  <si>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</si>
  <si>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</si>
  <si>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</si>
  <si>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</si>
  <si>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</si>
  <si>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</si>
  <si>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</si>
  <si>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</si>
  <si>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</si>
  <si>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</si>
  <si>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</si>
  <si>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</si>
  <si>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</si>
  <si>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</si>
  <si>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</si>
  <si>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</si>
  <si>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</si>
  <si>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</si>
  <si>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</si>
  <si>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</si>
  <si>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</si>
  <si>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</si>
  <si>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</si>
  <si>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</si>
  <si>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</si>
  <si>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</si>
  <si>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</si>
  <si>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</si>
  <si>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</si>
  <si>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</si>
  <si>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</si>
  <si>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</si>
  <si>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</si>
  <si>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</si>
  <si>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</si>
  <si>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</si>
  <si>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</si>
  <si>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</si>
  <si>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</si>
  <si>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</si>
  <si>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</si>
  <si>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</si>
  <si>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</si>
  <si>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</si>
  <si>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</si>
  <si>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</si>
  <si>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</si>
  <si>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</si>
  <si>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</si>
  <si>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</si>
  <si>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</si>
  <si>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</si>
  <si>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</si>
  <si>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</si>
  <si>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</si>
  <si>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</si>
  <si>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</si>
  <si>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</si>
  <si>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</si>
  <si>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</si>
  <si>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</si>
  <si>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</si>
  <si>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</si>
  <si>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</si>
  <si>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</si>
  <si>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</si>
  <si>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</si>
  <si>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</si>
  <si>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</si>
  <si>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</si>
  <si>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</si>
  <si>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</si>
  <si>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</si>
  <si>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</si>
  <si>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</si>
  <si>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</si>
  <si>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</si>
  <si>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</si>
  <si>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</si>
  <si>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</si>
  <si>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</si>
  <si>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</si>
  <si>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</si>
  <si>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</si>
  <si>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</si>
  <si>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</si>
  <si>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</si>
  <si>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</si>
  <si>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</si>
  <si>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</si>
  <si>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</si>
  <si>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</si>
  <si>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</si>
  <si>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</si>
  <si>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</si>
  <si>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</si>
  <si>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</si>
  <si>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</si>
  <si>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</si>
  <si>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</si>
  <si>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</si>
  <si>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</si>
  <si>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</si>
  <si>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</si>
  <si>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</si>
  <si>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</si>
  <si>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</si>
  <si>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</si>
  <si>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</si>
  <si>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</si>
  <si>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</si>
  <si>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</si>
  <si>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</si>
  <si>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</si>
  <si>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</si>
  <si>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</si>
  <si>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</si>
  <si>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</si>
  <si>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</si>
  <si>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</si>
  <si>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</si>
  <si>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</si>
  <si>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</si>
  <si>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</si>
  <si>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</si>
  <si>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</si>
  <si>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</si>
  <si>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</si>
  <si>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</si>
  <si>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</si>
  <si>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</si>
  <si>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</si>
  <si>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</si>
  <si>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</si>
  <si>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</si>
  <si>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</si>
  <si>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</si>
  <si>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</si>
  <si>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</si>
  <si>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</si>
  <si>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</si>
  <si>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</si>
  <si>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</si>
  <si>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</si>
  <si>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</si>
  <si>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</si>
  <si>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</si>
  <si>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</si>
  <si>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</si>
  <si>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</si>
  <si>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</si>
  <si>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</si>
  <si>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</si>
  <si>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</si>
  <si>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</si>
  <si>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</si>
  <si>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</si>
  <si>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</si>
  <si>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</si>
  <si>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</si>
  <si>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</si>
  <si>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</si>
  <si>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</si>
  <si>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</si>
  <si>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</si>
  <si>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</si>
  <si>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</si>
  <si>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</si>
  <si>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</si>
  <si>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</si>
  <si>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</si>
  <si>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</si>
  <si>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</si>
  <si>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</si>
  <si>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</si>
  <si>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</si>
  <si>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</si>
  <si>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</si>
  <si>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</si>
  <si>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</si>
  <si>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</si>
  <si>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</si>
  <si>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</si>
  <si>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</si>
  <si>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</si>
  <si>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</si>
  <si>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</si>
  <si>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</si>
  <si>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</si>
  <si>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</si>
  <si>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</si>
  <si>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</si>
  <si>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</si>
  <si>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</si>
  <si>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</si>
  <si>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</si>
  <si>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</si>
  <si>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</si>
  <si>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</si>
  <si>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</si>
  <si>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</si>
  <si>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</si>
  <si>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</si>
  <si>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</si>
  <si>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</si>
  <si>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</si>
  <si>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</si>
  <si>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</si>
  <si>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</si>
  <si>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</si>
  <si>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</si>
  <si>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</si>
  <si>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</si>
  <si>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</si>
  <si>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</si>
  <si>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</si>
  <si>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</si>
  <si>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</si>
  <si>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</si>
  <si>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</si>
  <si>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</si>
  <si>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</si>
  <si>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</si>
  <si>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</si>
  <si>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</si>
  <si>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</si>
  <si>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</si>
  <si>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</si>
  <si>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</si>
  <si>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</si>
  <si>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</si>
  <si>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</si>
  <si>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</si>
  <si>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</si>
  <si>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</si>
  <si>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</si>
  <si>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</si>
  <si>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</si>
  <si>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</si>
  <si>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</si>
  <si>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</si>
  <si>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</si>
  <si>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</si>
  <si>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</si>
  <si>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</si>
  <si>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</si>
  <si>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</si>
  <si>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</si>
  <si>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</si>
  <si>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</si>
  <si>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</si>
  <si>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</si>
  <si>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</si>
  <si>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</si>
  <si>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</si>
  <si>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</si>
  <si>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</si>
  <si>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</si>
  <si>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</si>
  <si>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</si>
  <si>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</si>
  <si>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</si>
  <si>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</si>
  <si>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</si>
  <si>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</si>
  <si>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</si>
  <si>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</si>
  <si>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</si>
  <si>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</si>
  <si>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</si>
  <si>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</si>
  <si>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</si>
  <si>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</si>
  <si>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</si>
  <si>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</si>
  <si>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</si>
  <si>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</si>
  <si>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</si>
  <si>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</si>
  <si>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</si>
  <si>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</si>
  <si>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</si>
  <si>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</si>
  <si>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</si>
  <si>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</si>
  <si>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</si>
  <si>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</si>
  <si>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</si>
  <si>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</si>
  <si>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</si>
  <si>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</si>
  <si>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</si>
  <si>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</si>
  <si>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</si>
  <si>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</si>
  <si>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</si>
  <si>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</si>
  <si>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</si>
  <si>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</si>
  <si>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</si>
  <si>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</si>
  <si>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</si>
  <si>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</si>
  <si>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</si>
  <si>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</si>
  <si>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</si>
  <si>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</si>
  <si>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</si>
  <si>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</si>
  <si>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</si>
  <si>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</si>
  <si>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</si>
  <si>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</si>
  <si>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</si>
  <si>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</si>
  <si>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</si>
  <si>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</si>
  <si>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</si>
  <si>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</si>
  <si>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</si>
  <si>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</si>
  <si>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</si>
  <si>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</si>
  <si>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</si>
  <si>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</si>
  <si>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</si>
  <si>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</si>
  <si>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</si>
  <si>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</si>
  <si>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</si>
  <si>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</si>
  <si>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</si>
  <si>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</si>
  <si>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</si>
  <si>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</si>
  <si>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</si>
  <si>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</si>
  <si>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</si>
  <si>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</si>
  <si>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</si>
  <si>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</si>
  <si>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</si>
  <si>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</si>
  <si>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</si>
  <si>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</si>
  <si>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</si>
  <si>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</si>
  <si>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</si>
  <si>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</si>
  <si>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</si>
  <si>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</si>
  <si>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</si>
  <si>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</si>
  <si>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</si>
  <si>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</si>
  <si>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</si>
  <si>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</si>
  <si>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</si>
  <si>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</si>
  <si>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</si>
  <si>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</si>
  <si>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</si>
  <si>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</si>
  <si>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</si>
  <si>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</si>
  <si>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</si>
  <si>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</si>
  <si>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</si>
  <si>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</si>
  <si>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</si>
  <si>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</si>
  <si>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</si>
  <si>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</si>
  <si>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</si>
  <si>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</si>
  <si>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</si>
  <si>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</si>
  <si>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</si>
  <si>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</si>
  <si>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</si>
  <si>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</si>
  <si>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</si>
  <si>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</si>
  <si>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</si>
  <si>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</si>
  <si>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</si>
  <si>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</si>
  <si>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</si>
  <si>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</si>
  <si>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</si>
  <si>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</si>
  <si>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</si>
  <si>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</si>
  <si>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</si>
  <si>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</si>
  <si>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</si>
  <si>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</si>
  <si>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</si>
  <si>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</si>
  <si>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</si>
  <si>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</si>
  <si>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</si>
  <si>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</si>
  <si>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</si>
  <si>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</si>
  <si>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</si>
  <si>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</si>
  <si>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</si>
  <si>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</si>
  <si>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</si>
  <si>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</si>
  <si>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</si>
  <si>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</si>
  <si>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</si>
  <si>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</si>
  <si>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</si>
  <si>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</si>
  <si>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</si>
  <si>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</si>
  <si>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</si>
  <si>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</si>
  <si>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</si>
  <si>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</si>
  <si>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</si>
  <si>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</si>
  <si>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</si>
  <si>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</si>
  <si>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</si>
  <si>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</si>
  <si>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</si>
  <si>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</si>
  <si>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</si>
  <si>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</si>
  <si>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</si>
  <si>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</si>
  <si>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</si>
  <si>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</si>
  <si>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</si>
  <si>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</si>
  <si>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</si>
  <si>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</si>
  <si>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</si>
  <si>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</si>
  <si>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</si>
  <si>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</si>
  <si>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</si>
  <si>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</si>
  <si>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</si>
  <si>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</si>
  <si>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</si>
  <si>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</si>
  <si>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</si>
  <si>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</si>
  <si>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</si>
  <si>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</si>
  <si>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</si>
  <si>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</si>
  <si>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</si>
  <si>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</si>
  <si>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</si>
  <si>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</si>
  <si>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</si>
  <si>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</si>
  <si>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</si>
  <si>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</si>
  <si>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</si>
  <si>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</si>
  <si>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</si>
  <si>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</si>
  <si>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</si>
  <si>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</si>
  <si>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</si>
  <si>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</si>
  <si>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</si>
  <si>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</si>
  <si>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</si>
  <si>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</si>
  <si>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</si>
  <si>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</si>
  <si>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</si>
  <si>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</si>
  <si>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</si>
  <si>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</si>
  <si>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</si>
  <si>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</si>
  <si>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</si>
  <si>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</si>
  <si>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</si>
  <si>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</si>
  <si>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</si>
  <si>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</si>
  <si>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</si>
  <si>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</si>
  <si>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</si>
  <si>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</si>
  <si>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</si>
  <si>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</si>
  <si>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</si>
  <si>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</si>
  <si>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</si>
  <si>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</si>
  <si>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</si>
  <si>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</si>
  <si>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</si>
  <si>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</si>
  <si>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</si>
  <si>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</si>
  <si>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</si>
  <si>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</si>
  <si>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</si>
  <si>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</si>
  <si>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</si>
  <si>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</si>
  <si>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</si>
  <si>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</si>
  <si>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</si>
  <si>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</si>
  <si>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</si>
  <si>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</si>
  <si>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</si>
  <si>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</si>
  <si>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</si>
  <si>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</si>
  <si>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</si>
  <si>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</si>
  <si>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</si>
  <si>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</si>
  <si>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</si>
  <si>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</si>
  <si>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</si>
  <si>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</si>
  <si>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</si>
  <si>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</si>
  <si>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</si>
  <si>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</si>
  <si>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</si>
  <si>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</si>
  <si>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</si>
  <si>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</si>
  <si>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</si>
  <si>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</si>
  <si>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</si>
  <si>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</si>
  <si>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</si>
  <si>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</si>
  <si>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</si>
  <si>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</si>
  <si>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</si>
  <si>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</si>
  <si>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</si>
  <si>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</si>
  <si>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</si>
  <si>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</si>
  <si>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</si>
  <si>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</si>
  <si>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</si>
  <si>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</si>
  <si>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</si>
  <si>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</si>
  <si>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</si>
  <si>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</si>
  <si>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</si>
  <si>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</si>
  <si>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</si>
  <si>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</si>
  <si>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</si>
  <si>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</si>
  <si>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</si>
  <si>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</si>
  <si>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</si>
  <si>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</si>
  <si>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</si>
  <si>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</si>
  <si>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</si>
  <si>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</si>
  <si>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</si>
  <si>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</si>
  <si>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</si>
  <si>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</si>
  <si>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</si>
  <si>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</si>
  <si>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</si>
  <si>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</si>
  <si>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</si>
  <si>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</si>
  <si>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</si>
  <si>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</si>
  <si>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</si>
  <si>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</si>
  <si>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</si>
  <si>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</si>
  <si>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</si>
  <si>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</si>
  <si>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</si>
  <si>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</si>
  <si>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</si>
  <si>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</si>
  <si>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</si>
  <si>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</si>
  <si>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</si>
  <si>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</si>
  <si>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</si>
  <si>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</si>
  <si>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</si>
  <si>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</si>
  <si>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</si>
  <si>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</si>
  <si>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</si>
  <si>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</si>
  <si>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</si>
  <si>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</si>
  <si>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</si>
  <si>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</si>
  <si>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</si>
  <si>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</si>
  <si>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</si>
  <si>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</si>
  <si>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</si>
  <si>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</si>
  <si>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</si>
  <si>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</si>
  <si>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</si>
  <si>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</si>
  <si>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</si>
  <si>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</si>
  <si>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</si>
  <si>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</si>
  <si>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</si>
  <si>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</si>
  <si>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</si>
  <si>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</si>
  <si>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</si>
  <si>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</si>
  <si>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</si>
  <si>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</si>
  <si>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</si>
  <si>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</si>
  <si>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</si>
  <si>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</si>
  <si>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</si>
  <si>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</si>
  <si>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</si>
  <si>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</si>
  <si>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</si>
  <si>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</si>
  <si>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</si>
  <si>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</si>
  <si>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</si>
  <si>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</si>
  <si>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</si>
  <si>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</si>
  <si>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</si>
  <si>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</si>
  <si>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</si>
  <si>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</si>
  <si>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</si>
  <si>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</si>
  <si>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</si>
  <si>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</si>
  <si>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</si>
  <si>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</si>
  <si>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</si>
  <si>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</si>
  <si>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</si>
  <si>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</si>
  <si>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</si>
  <si>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</si>
  <si>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</si>
  <si>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</si>
  <si>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</si>
  <si>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</si>
  <si>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</si>
  <si>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</si>
  <si>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</si>
  <si>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</si>
  <si>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</si>
  <si>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</si>
  <si>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</si>
  <si>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</si>
  <si>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</si>
  <si>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</si>
  <si>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</si>
  <si>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</si>
  <si>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</si>
  <si>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</si>
  <si>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</si>
  <si>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</si>
  <si>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</si>
  <si>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</si>
  <si>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</si>
  <si>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</si>
  <si>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</si>
  <si>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</si>
  <si>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</si>
  <si>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</si>
  <si>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</si>
  <si>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</si>
  <si>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</si>
  <si>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</si>
  <si>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</si>
  <si>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</si>
  <si>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</si>
  <si>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</si>
  <si>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</si>
  <si>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</si>
  <si>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</si>
  <si>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</si>
  <si>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</si>
  <si>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</si>
  <si>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</si>
  <si>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</si>
  <si>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</si>
  <si>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</si>
  <si>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</si>
  <si>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</si>
  <si>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</si>
  <si>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</si>
  <si>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</si>
  <si>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</si>
  <si>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</si>
  <si>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</si>
  <si>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</si>
  <si>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</si>
  <si>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</si>
  <si>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</si>
  <si>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</si>
  <si>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</si>
  <si>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</si>
  <si>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</si>
  <si>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</si>
  <si>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</si>
  <si>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</si>
  <si>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</si>
  <si>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</si>
  <si>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</si>
  <si>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</si>
  <si>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</si>
  <si>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</si>
  <si>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</si>
  <si>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</si>
  <si>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</si>
  <si>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</si>
  <si>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</si>
  <si>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</si>
  <si>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</si>
  <si>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</si>
  <si>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</si>
  <si>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</si>
  <si>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</si>
  <si>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</si>
  <si>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</si>
  <si>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</si>
  <si>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</si>
  <si>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</si>
  <si>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</si>
  <si>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</si>
  <si>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</si>
  <si>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</si>
  <si>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</si>
  <si>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</si>
  <si>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</si>
  <si>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</si>
  <si>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</si>
  <si>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</si>
  <si>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</si>
  <si>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</si>
  <si>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</si>
  <si>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</si>
  <si>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</si>
  <si>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</si>
  <si>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</si>
  <si>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</si>
  <si>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</si>
  <si>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</si>
  <si>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</si>
  <si>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</si>
  <si>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</si>
  <si>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</si>
  <si>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</si>
  <si>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</si>
  <si>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</si>
  <si>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</si>
  <si>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</si>
  <si>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</si>
  <si>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</si>
  <si>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</si>
  <si>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</si>
  <si>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</si>
  <si>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</si>
  <si>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</si>
  <si>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</si>
  <si>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</si>
  <si>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</si>
  <si>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</si>
  <si>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</si>
  <si>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</si>
  <si>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</si>
  <si>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</si>
  <si>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</si>
  <si>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</si>
  <si>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</si>
  <si>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</si>
  <si>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</si>
  <si>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</si>
  <si>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</si>
  <si>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</si>
  <si>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</si>
  <si>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</si>
  <si>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</si>
  <si>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</si>
  <si>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</si>
  <si>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</si>
  <si>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</si>
  <si>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</si>
  <si>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</si>
  <si>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</si>
  <si>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</si>
  <si>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</si>
  <si>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</si>
  <si>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</si>
  <si>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</si>
  <si>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</si>
  <si>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</si>
  <si>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</si>
  <si>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</si>
  <si>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</si>
  <si>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</si>
  <si>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</si>
  <si>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</si>
  <si>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</si>
  <si>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</si>
  <si>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</si>
  <si>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</si>
  <si>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</si>
  <si>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</si>
  <si>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</si>
  <si>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</si>
  <si>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</si>
  <si>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</si>
  <si>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</si>
  <si>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</si>
  <si>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</si>
  <si>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</si>
  <si>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</si>
  <si>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</si>
  <si>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</si>
  <si>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</si>
  <si>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</si>
  <si>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</si>
  <si>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</si>
  <si>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</si>
  <si>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</si>
  <si>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</si>
  <si>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</si>
  <si>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</si>
  <si>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</si>
  <si>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</si>
  <si>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</si>
  <si>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</si>
  <si>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</si>
  <si>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</si>
  <si>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</si>
  <si>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</si>
  <si>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</si>
  <si>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</si>
  <si>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</si>
  <si>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</si>
  <si>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</si>
  <si>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</si>
  <si>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</si>
  <si>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</si>
  <si>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</si>
  <si>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</si>
  <si>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</si>
  <si>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</si>
  <si>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</si>
  <si>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</si>
  <si>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</si>
  <si>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</si>
  <si>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</si>
  <si>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</si>
  <si>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</si>
  <si>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</si>
  <si>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</si>
  <si>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</si>
  <si>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</si>
  <si>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</si>
  <si>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</si>
  <si>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</si>
  <si>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</si>
  <si>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</si>
  <si>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</si>
  <si>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</si>
  <si>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</si>
  <si>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</si>
  <si>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</si>
  <si>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</si>
  <si>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</si>
  <si>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</si>
  <si>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</si>
  <si>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</si>
  <si>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</si>
  <si>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</si>
  <si>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</si>
  <si>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</si>
  <si>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</si>
  <si>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</si>
  <si>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</si>
  <si>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</si>
  <si>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</si>
  <si>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</si>
  <si>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</si>
  <si>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</si>
  <si>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</si>
  <si>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</si>
  <si>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</si>
  <si>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</si>
  <si>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</si>
  <si>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</si>
  <si>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</si>
  <si>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</si>
  <si>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</si>
  <si>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</si>
  <si>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</si>
  <si>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</si>
  <si>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</si>
  <si>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</si>
  <si>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</si>
  <si>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</si>
  <si>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</si>
  <si>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</si>
  <si>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</si>
  <si>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</si>
  <si>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</si>
  <si>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</si>
  <si>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</si>
  <si>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</si>
  <si>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</si>
  <si>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</si>
  <si>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</si>
  <si>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</si>
  <si>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</si>
  <si>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</si>
  <si>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</si>
  <si>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</si>
  <si>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</si>
  <si>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</si>
  <si>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</si>
  <si>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</si>
  <si>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</si>
  <si>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</si>
  <si>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</si>
  <si>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</si>
  <si>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</si>
  <si>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</si>
  <si>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</si>
  <si>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</si>
  <si>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</si>
  <si>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</si>
  <si>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</si>
  <si>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</si>
  <si>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</si>
  <si>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</si>
  <si>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</si>
  <si>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</si>
  <si>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</si>
  <si>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</si>
  <si>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</si>
  <si>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</si>
  <si>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</si>
  <si>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</si>
  <si>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</si>
  <si>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</si>
  <si>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</si>
  <si>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</si>
  <si>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</si>
  <si>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</si>
  <si>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</si>
  <si>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</si>
  <si>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</si>
  <si>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</si>
  <si>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</si>
  <si>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</si>
  <si>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</si>
  <si>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</si>
  <si>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</si>
  <si>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</si>
  <si>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</si>
  <si>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</si>
  <si>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</si>
  <si>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</si>
  <si>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</si>
  <si>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</si>
  <si>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</si>
  <si>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</si>
  <si>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</si>
  <si>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</si>
  <si>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</si>
  <si>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</si>
  <si>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</si>
  <si>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</si>
  <si>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</si>
  <si>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</si>
  <si>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</si>
  <si>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</si>
  <si>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</si>
  <si>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</si>
  <si>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</si>
  <si>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</si>
  <si>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</si>
  <si>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</si>
  <si>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</si>
  <si>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</si>
  <si>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</si>
  <si>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</si>
  <si>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</si>
  <si>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</si>
  <si>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</si>
  <si>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</si>
  <si>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</si>
  <si>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</si>
  <si>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</si>
  <si>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</si>
  <si>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</si>
  <si>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</si>
  <si>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</si>
  <si>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</si>
  <si>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</si>
  <si>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</si>
  <si>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</si>
  <si>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</si>
  <si>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</si>
  <si>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</si>
  <si>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</si>
  <si>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</si>
  <si>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</si>
  <si>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</si>
  <si>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</si>
  <si>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</si>
  <si>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</si>
  <si>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</si>
  <si>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</si>
  <si>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</si>
  <si>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</si>
  <si>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</si>
  <si>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</si>
  <si>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</si>
  <si>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</si>
  <si>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</si>
  <si>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</si>
  <si>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</si>
  <si>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</si>
  <si>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</si>
  <si>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</si>
  <si>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</si>
  <si>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</si>
  <si>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</si>
  <si>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</si>
  <si>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</si>
  <si>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</si>
  <si>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</si>
  <si>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</si>
  <si>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</si>
  <si>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</si>
  <si>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</si>
  <si>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</si>
  <si>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</si>
  <si>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</si>
  <si>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</si>
  <si>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</si>
  <si>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</si>
  <si>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</si>
  <si>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</si>
  <si>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</si>
  <si>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</si>
  <si>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</si>
  <si>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</si>
  <si>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</si>
  <si>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</si>
  <si>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</si>
  <si>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</si>
  <si>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</si>
  <si>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</si>
  <si>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</si>
  <si>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</si>
  <si>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</si>
  <si>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</si>
  <si>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</si>
  <si>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</si>
  <si>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</si>
  <si>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</si>
  <si>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</si>
  <si>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</si>
  <si>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</si>
  <si>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</si>
  <si>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</si>
  <si>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</si>
  <si>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</si>
  <si>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</si>
  <si>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</si>
  <si>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</si>
  <si>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</si>
  <si>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</si>
  <si>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</si>
  <si>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</si>
  <si>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</si>
  <si>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</si>
  <si>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</si>
  <si>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</si>
  <si>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</si>
  <si>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</si>
  <si>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</si>
  <si>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</si>
  <si>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</si>
  <si>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</si>
  <si>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</si>
  <si>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</si>
  <si>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</si>
  <si>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</si>
  <si>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</si>
  <si>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</si>
  <si>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</si>
  <si>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</si>
  <si>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</si>
  <si>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</si>
  <si>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</si>
  <si>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</si>
  <si>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</si>
  <si>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</si>
  <si>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</si>
  <si>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</si>
  <si>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</si>
  <si>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</si>
  <si>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</si>
  <si>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</si>
  <si>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</si>
  <si>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</si>
  <si>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</si>
  <si>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</si>
  <si>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</si>
  <si>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</si>
  <si>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</si>
  <si>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</si>
  <si>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</si>
  <si>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</si>
  <si>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</si>
  <si>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</si>
  <si>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</si>
  <si>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</si>
  <si>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</si>
  <si>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</si>
  <si>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</si>
  <si>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</si>
  <si>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</si>
  <si>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</si>
  <si>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</si>
  <si>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</si>
  <si>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</si>
  <si>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</si>
  <si>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</si>
  <si>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</si>
  <si>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</si>
  <si>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</si>
  <si>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</si>
  <si>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</si>
  <si>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</si>
  <si>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</si>
  <si>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</si>
  <si>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</si>
  <si>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</si>
  <si>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</si>
  <si>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</si>
  <si>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</si>
  <si>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</si>
  <si>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</si>
  <si>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</si>
  <si>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</si>
  <si>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</si>
  <si>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</si>
  <si>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</si>
  <si>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</si>
  <si>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</si>
  <si>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</si>
  <si>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</si>
  <si>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</si>
  <si>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</si>
  <si>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</si>
  <si>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</si>
  <si>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</si>
  <si>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</si>
  <si>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</si>
  <si>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</si>
  <si>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</si>
  <si>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</si>
  <si>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</si>
  <si>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</si>
  <si>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</si>
  <si>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</si>
  <si>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</si>
  <si>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</si>
  <si>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</si>
  <si>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</si>
  <si>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</si>
  <si>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</si>
  <si>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</si>
  <si>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</si>
  <si>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</si>
  <si>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</si>
  <si>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</si>
  <si>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</si>
  <si>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</si>
  <si>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</si>
  <si>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</si>
  <si>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</si>
  <si>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</si>
  <si>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</si>
  <si>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</si>
  <si>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</si>
  <si>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</si>
  <si>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</si>
  <si>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</si>
  <si>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</si>
  <si>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</si>
  <si>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</si>
  <si>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</si>
  <si>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</si>
  <si>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</si>
  <si>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</si>
  <si>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</si>
  <si>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</si>
  <si>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</si>
  <si>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</si>
  <si>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</si>
  <si>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</si>
  <si>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</si>
  <si>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</si>
  <si>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</si>
  <si>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</si>
  <si>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</si>
  <si>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</si>
  <si>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</si>
  <si>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</si>
  <si>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</si>
  <si>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</si>
  <si>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</si>
  <si>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</si>
  <si>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</si>
  <si>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</si>
  <si>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</si>
  <si>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</si>
  <si>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</si>
  <si>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</si>
  <si>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</si>
  <si>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</si>
  <si>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</si>
  <si>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</si>
  <si>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</si>
  <si>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</si>
  <si>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</si>
  <si>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</si>
  <si>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</si>
  <si>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</si>
  <si>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</si>
  <si>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</si>
  <si>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</si>
  <si>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</si>
  <si>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</si>
  <si>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</si>
  <si>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</si>
  <si>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</si>
  <si>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</si>
  <si>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</si>
  <si>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</si>
  <si>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</si>
  <si>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</si>
  <si>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</si>
  <si>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</si>
  <si>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</si>
  <si>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</si>
  <si>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</si>
  <si>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</si>
  <si>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</si>
  <si>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</si>
  <si>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</si>
  <si>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</si>
  <si>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</si>
  <si>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</si>
  <si>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</si>
  <si>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</si>
  <si>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</si>
  <si>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</si>
  <si>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</si>
  <si>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</si>
  <si>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</si>
  <si>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</si>
  <si>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</si>
  <si>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</si>
  <si>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</si>
  <si>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</si>
  <si>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</si>
  <si>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</si>
  <si>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</si>
  <si>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</si>
  <si>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</si>
  <si>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</si>
  <si>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</si>
  <si>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</si>
  <si>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</si>
  <si>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</si>
  <si>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</si>
  <si>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</si>
  <si>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</si>
  <si>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</si>
  <si>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</si>
  <si>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</si>
  <si>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</si>
  <si>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</si>
  <si>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</si>
  <si>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</si>
  <si>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</si>
  <si>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</si>
  <si>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</si>
  <si>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</si>
  <si>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</si>
  <si>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</si>
  <si>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</si>
  <si>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</si>
  <si>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</si>
  <si>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</si>
  <si>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</si>
  <si>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</si>
  <si>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</si>
  <si>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</si>
  <si>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</si>
  <si>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</si>
  <si>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</si>
  <si>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</si>
  <si>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</si>
  <si>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</si>
  <si>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</si>
  <si>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</si>
  <si>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</si>
  <si>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</si>
  <si>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</si>
  <si>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</si>
  <si>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</si>
  <si>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</si>
  <si>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</si>
  <si>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</si>
  <si>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</si>
  <si>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</si>
  <si>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</si>
  <si>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</si>
  <si>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</si>
  <si>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</si>
  <si>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</si>
  <si>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</si>
  <si>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</si>
  <si>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</si>
  <si>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</si>
  <si>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</si>
  <si>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</si>
  <si>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</si>
  <si>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</si>
  <si>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</si>
  <si>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</si>
  <si>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</si>
  <si>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</si>
  <si>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</si>
  <si>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</si>
  <si>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</si>
  <si>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</si>
  <si>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</si>
  <si>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</si>
  <si>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</si>
  <si>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</si>
  <si>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</si>
  <si>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</si>
  <si>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</si>
  <si>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</si>
  <si>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</si>
  <si>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</si>
  <si>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</si>
  <si>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</si>
  <si>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</si>
  <si>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</si>
  <si>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</si>
  <si>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</si>
  <si>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</si>
  <si>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</si>
  <si>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</si>
  <si>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</si>
  <si>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</si>
  <si>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</si>
  <si>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</si>
  <si>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</si>
  <si>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</si>
  <si>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</si>
  <si>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</si>
  <si>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</si>
  <si>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</si>
  <si>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</si>
  <si>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</si>
  <si>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</si>
  <si>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</si>
  <si>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</si>
  <si>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</si>
  <si>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</si>
  <si>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</si>
  <si>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</si>
  <si>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</si>
  <si>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</si>
  <si>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</si>
  <si>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</si>
  <si>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</si>
  <si>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</si>
  <si>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</si>
  <si>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</si>
  <si>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</si>
  <si>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</si>
  <si>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</si>
  <si>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</si>
  <si>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</si>
  <si>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</si>
  <si>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</si>
  <si>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</si>
  <si>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</si>
  <si>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</si>
  <si>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</si>
  <si>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</si>
  <si>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</si>
  <si>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</si>
  <si>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</si>
  <si>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</si>
  <si>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</si>
  <si>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</si>
  <si>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</si>
  <si>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</si>
  <si>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</si>
  <si>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</si>
  <si>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</si>
  <si>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</si>
  <si>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</si>
  <si>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</si>
  <si>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</si>
  <si>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</si>
  <si>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</si>
  <si>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</si>
  <si>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</si>
  <si>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</si>
  <si>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</si>
  <si>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</si>
  <si>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</si>
  <si>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</si>
  <si>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</si>
  <si>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</si>
  <si>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</si>
  <si>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</si>
  <si>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</si>
  <si>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</si>
  <si>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</si>
  <si>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</si>
  <si>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</si>
  <si>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</si>
  <si>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</si>
  <si>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</si>
  <si>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</si>
  <si>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</si>
  <si>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</si>
  <si>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</si>
  <si>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</si>
  <si>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</si>
  <si>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</si>
  <si>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</si>
  <si>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</si>
  <si>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</si>
  <si>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</si>
  <si>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</si>
  <si>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</si>
  <si>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</si>
  <si>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</si>
  <si>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</si>
  <si>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</si>
  <si>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</si>
  <si>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</si>
  <si>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</si>
  <si>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</si>
  <si>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</si>
  <si>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</si>
  <si>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</si>
  <si>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</si>
  <si>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</si>
  <si>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</si>
  <si>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</si>
  <si>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</si>
  <si>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</si>
  <si>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</si>
  <si>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</si>
  <si>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</si>
  <si>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</si>
  <si>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</si>
  <si>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</si>
  <si>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</si>
  <si>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</si>
  <si>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</si>
  <si>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</si>
  <si>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</si>
  <si>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</si>
  <si>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</si>
  <si>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</si>
  <si>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</si>
  <si>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</si>
  <si>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</si>
  <si>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</si>
  <si>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</si>
  <si>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</si>
  <si>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</si>
  <si>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</si>
  <si>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</si>
  <si>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</si>
  <si>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</si>
  <si>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</si>
  <si>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</si>
  <si>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</si>
  <si>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</si>
  <si>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</si>
  <si>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</si>
  <si>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</si>
  <si>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</si>
  <si>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</si>
  <si>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</si>
  <si>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</si>
  <si>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</si>
  <si>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</si>
  <si>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</si>
  <si>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</si>
  <si>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</si>
  <si>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</si>
  <si>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</si>
  <si>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</si>
  <si>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</si>
  <si>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</si>
  <si>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</si>
  <si>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</si>
  <si>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</si>
  <si>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</si>
  <si>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</si>
  <si>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</si>
  <si>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</si>
  <si>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</si>
  <si>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</si>
  <si>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</si>
  <si>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</si>
  <si>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</si>
  <si>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</si>
  <si>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</si>
  <si>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</si>
  <si>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</si>
  <si>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</si>
  <si>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</si>
  <si>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</si>
  <si>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</si>
  <si>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</si>
  <si>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</si>
  <si>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</si>
  <si>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</si>
  <si>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</si>
  <si>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</si>
  <si>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</si>
  <si>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</si>
  <si>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</si>
  <si>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</si>
  <si>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</si>
  <si>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</si>
  <si>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</si>
  <si>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</si>
  <si>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</si>
  <si>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</si>
  <si>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</si>
  <si>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</si>
  <si>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</si>
  <si>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</si>
  <si>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</si>
  <si>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</si>
  <si>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</si>
  <si>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</si>
  <si>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</si>
  <si>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</si>
  <si>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</si>
  <si>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</si>
  <si>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</si>
  <si>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</si>
  <si>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</si>
  <si>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</si>
  <si>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</si>
  <si>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</si>
  <si>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</si>
  <si>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</si>
  <si>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</si>
  <si>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</si>
  <si>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</si>
  <si>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</si>
  <si>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</si>
  <si>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</si>
  <si>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</si>
  <si>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</si>
  <si>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</si>
  <si>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</si>
  <si>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</si>
  <si>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</si>
  <si>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</si>
  <si>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</si>
  <si>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</si>
  <si>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</si>
  <si>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</si>
  <si>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</si>
  <si>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</si>
  <si>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</si>
  <si>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</si>
  <si>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</si>
  <si>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</si>
  <si>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</si>
  <si>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</si>
  <si>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</si>
  <si>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</si>
  <si>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</si>
  <si>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</si>
  <si>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</si>
  <si>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</si>
  <si>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</si>
  <si>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</si>
  <si>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</si>
  <si>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</si>
  <si>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</si>
  <si>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</si>
  <si>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</si>
  <si>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</si>
  <si>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</si>
  <si>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</si>
  <si>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</si>
  <si>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</si>
  <si>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</si>
  <si>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</si>
  <si>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</si>
  <si>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</si>
  <si>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</si>
  <si>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</si>
  <si>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</si>
  <si>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</si>
  <si>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</si>
  <si>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</si>
  <si>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</si>
  <si>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</si>
  <si>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</si>
  <si>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</si>
  <si>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</si>
  <si>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</si>
  <si>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</si>
  <si>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</si>
  <si>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</si>
  <si>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</si>
  <si>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</si>
  <si>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</si>
  <si>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</si>
  <si>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</si>
  <si>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</si>
  <si>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</si>
  <si>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</si>
  <si>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</si>
  <si>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</si>
  <si>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</si>
  <si>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</si>
  <si>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</si>
  <si>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</si>
  <si>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</si>
  <si>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</si>
  <si>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</si>
  <si>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</si>
  <si>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</si>
  <si>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</si>
  <si>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</si>
  <si>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</si>
  <si>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</si>
  <si>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</si>
  <si>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</si>
  <si>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</si>
  <si>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</si>
  <si>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</si>
  <si>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</si>
  <si>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</si>
  <si>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</si>
  <si>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</si>
  <si>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</si>
  <si>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</si>
  <si>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</si>
  <si>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</si>
  <si>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</si>
  <si>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</si>
  <si>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</si>
  <si>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</si>
  <si>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</si>
  <si>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</si>
  <si>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</si>
  <si>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</si>
  <si>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</si>
  <si>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</si>
  <si>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</si>
  <si>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</si>
  <si>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</si>
  <si>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</si>
  <si>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</si>
  <si>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</si>
  <si>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</si>
  <si>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</si>
  <si>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</si>
  <si>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</si>
  <si>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</si>
  <si>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</si>
  <si>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</si>
  <si>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</si>
  <si>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</si>
  <si>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</si>
  <si>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</si>
  <si>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</si>
  <si>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</si>
  <si>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</si>
  <si>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</si>
  <si>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</si>
  <si>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</si>
  <si>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</si>
  <si>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</si>
  <si>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</si>
  <si>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</si>
  <si>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</si>
  <si>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</si>
  <si>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</si>
  <si>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</si>
  <si>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</si>
  <si>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</si>
  <si>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</si>
  <si>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</si>
  <si>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</si>
  <si>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</si>
  <si>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</si>
  <si>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</si>
  <si>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</si>
  <si>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</si>
  <si>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</si>
  <si>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</si>
  <si>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</si>
  <si>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</si>
  <si>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</si>
  <si>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</si>
  <si>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</si>
  <si>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</si>
  <si>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</si>
  <si>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</si>
  <si>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</si>
  <si>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</si>
  <si>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</si>
  <si>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</si>
  <si>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</si>
  <si>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</si>
  <si>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</si>
  <si>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</si>
  <si>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</si>
  <si>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</si>
  <si>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</si>
  <si>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</si>
  <si>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</si>
  <si>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</si>
  <si>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</si>
  <si>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</si>
  <si>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</si>
  <si>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</si>
  <si>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</si>
  <si>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</si>
  <si>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</si>
  <si>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</si>
  <si>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</si>
  <si>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</si>
  <si>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</si>
  <si>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</si>
  <si>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</si>
  <si>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</si>
  <si>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</si>
  <si>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</si>
  <si>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</si>
  <si>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</si>
  <si>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</si>
  <si>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</si>
  <si>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</si>
  <si>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</si>
  <si>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</si>
  <si>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</si>
  <si>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</si>
  <si>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</si>
  <si>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</si>
  <si>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</si>
  <si>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</si>
  <si>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</si>
  <si>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</si>
  <si>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</si>
  <si>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</si>
  <si>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</si>
  <si>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</si>
  <si>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</si>
  <si>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</si>
  <si>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</si>
  <si>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</si>
  <si>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</si>
  <si>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</si>
  <si>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</si>
  <si>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</si>
  <si>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</si>
  <si>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</si>
  <si>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</si>
  <si>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</si>
  <si>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</si>
  <si>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</si>
  <si>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</si>
  <si>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</si>
  <si>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</si>
  <si>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</si>
  <si>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</si>
  <si>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</si>
  <si>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</si>
  <si>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</si>
  <si>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</si>
  <si>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</si>
  <si>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</si>
  <si>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</si>
  <si>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</si>
  <si>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</si>
  <si>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</si>
  <si>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</si>
  <si>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</si>
  <si>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</si>
  <si>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</si>
  <si>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</si>
  <si>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</si>
  <si>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</si>
  <si>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</si>
  <si>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</si>
  <si>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</si>
  <si>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</si>
  <si>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</si>
  <si>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</si>
  <si>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</si>
  <si>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</si>
  <si>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</si>
  <si>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</si>
  <si>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</si>
  <si>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</si>
  <si>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</si>
  <si>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</si>
  <si>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</si>
  <si>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</si>
  <si>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</si>
  <si>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</si>
  <si>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</si>
  <si>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</si>
  <si>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</si>
  <si>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</si>
  <si>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</si>
  <si>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</si>
  <si>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</si>
  <si>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</si>
  <si>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</si>
  <si>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</si>
  <si>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</si>
  <si>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</si>
  <si>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</si>
  <si>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</si>
  <si>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</si>
  <si>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</si>
  <si>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</si>
  <si>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</si>
  <si>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</si>
  <si>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</si>
  <si>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</si>
  <si>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</si>
  <si>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</si>
  <si>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</si>
  <si>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</si>
  <si>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</si>
  <si>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</si>
  <si>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</si>
  <si>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</si>
  <si>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</si>
  <si>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</si>
  <si>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</si>
  <si>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</si>
  <si>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</si>
  <si>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</si>
  <si>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</si>
  <si>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</si>
  <si>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</si>
  <si>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</si>
  <si>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</si>
  <si>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</si>
  <si>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</si>
  <si>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</si>
  <si>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</si>
  <si>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</si>
  <si>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</si>
  <si>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</si>
  <si>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</si>
  <si>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</si>
  <si>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</si>
  <si>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</si>
  <si>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</si>
  <si>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</si>
  <si>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</si>
  <si>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</si>
  <si>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</si>
  <si>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</si>
  <si>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</si>
  <si>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</si>
  <si>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</si>
  <si>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</si>
  <si>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</si>
  <si>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</si>
  <si>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</si>
  <si>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</si>
  <si>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</si>
  <si>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</si>
  <si>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</si>
  <si>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</si>
  <si>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</si>
  <si>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</si>
  <si>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</si>
  <si>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</si>
  <si>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</si>
  <si>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</si>
  <si>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</si>
  <si>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</si>
  <si>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</si>
  <si>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</si>
  <si>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</si>
  <si>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</si>
  <si>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</si>
  <si>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</si>
  <si>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</si>
  <si>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</si>
  <si>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</si>
  <si>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</si>
  <si>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</si>
  <si>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</si>
  <si>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</si>
  <si>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</si>
  <si>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</si>
  <si>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</si>
  <si>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</si>
  <si>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</si>
  <si>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</si>
  <si>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</si>
  <si>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</si>
  <si>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</si>
  <si>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</si>
  <si>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</si>
  <si>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</si>
  <si>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</si>
  <si>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</si>
  <si>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</si>
  <si>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</si>
  <si>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</si>
  <si>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</si>
  <si>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</si>
  <si>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</si>
  <si>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</si>
  <si>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</si>
  <si>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</si>
  <si>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</si>
  <si>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</si>
  <si>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</si>
  <si>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</si>
  <si>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</si>
  <si>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</si>
  <si>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</si>
  <si>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</si>
  <si>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</si>
  <si>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</si>
  <si>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</si>
  <si>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</si>
  <si>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</si>
  <si>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</si>
  <si>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</si>
  <si>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</si>
  <si>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</si>
  <si>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</si>
  <si>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</si>
  <si>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</si>
  <si>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</si>
  <si>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</si>
  <si>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</si>
  <si>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</si>
  <si>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</si>
  <si>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</si>
  <si>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</si>
  <si>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</si>
  <si>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</si>
  <si>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</si>
  <si>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</si>
  <si>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</si>
  <si>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</si>
  <si>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</si>
  <si>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</si>
  <si>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</si>
  <si>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</si>
  <si>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</si>
  <si>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</si>
  <si>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</si>
  <si>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</si>
  <si>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</si>
  <si>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</si>
  <si>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</si>
  <si>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</si>
  <si>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</si>
  <si>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</si>
  <si>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</si>
  <si>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</si>
  <si>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</si>
  <si>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</si>
  <si>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</si>
  <si>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</si>
  <si>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</si>
  <si>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</si>
  <si>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</si>
  <si>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</si>
  <si>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</si>
  <si>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</si>
  <si>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</si>
  <si>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</si>
  <si>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</si>
  <si>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</si>
  <si>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</si>
  <si>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</si>
  <si>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</si>
  <si>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</si>
  <si>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</si>
  <si>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</si>
  <si>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</si>
  <si>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</si>
  <si>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</si>
  <si>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</si>
  <si>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</si>
  <si>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</si>
  <si>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</si>
  <si>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</si>
  <si>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</si>
  <si>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</si>
  <si>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</si>
  <si>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</si>
  <si>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</si>
  <si>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</si>
  <si>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</si>
  <si>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</si>
  <si>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</si>
  <si>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</si>
  <si>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</si>
  <si>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</si>
  <si>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</si>
  <si>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</si>
  <si>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</si>
  <si>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</si>
  <si>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</si>
  <si>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</si>
  <si>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</si>
  <si>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</si>
  <si>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</si>
  <si>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</si>
  <si>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</si>
  <si>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</si>
  <si>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</si>
  <si>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</si>
  <si>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</si>
  <si>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</si>
  <si>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</si>
  <si>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</si>
  <si>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</si>
  <si>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</si>
  <si>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</si>
  <si>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</si>
  <si>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</si>
  <si>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</si>
  <si>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</si>
  <si>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</si>
  <si>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</si>
  <si>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</si>
  <si>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</si>
  <si>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</si>
  <si>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</si>
  <si>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</si>
  <si>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</si>
  <si>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</si>
  <si>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</si>
  <si>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</si>
  <si>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</si>
  <si>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</si>
  <si>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</si>
  <si>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</si>
  <si>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</si>
  <si>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</si>
  <si>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</si>
  <si>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</si>
  <si>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</si>
  <si>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</si>
  <si>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</si>
  <si>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</si>
  <si>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</si>
  <si>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</si>
  <si>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</si>
  <si>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</si>
  <si>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</si>
  <si>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</si>
  <si>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</si>
  <si>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</si>
  <si>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</si>
  <si>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</si>
  <si>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</si>
  <si>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</si>
  <si>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</si>
  <si>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</si>
  <si>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</si>
  <si>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</si>
  <si>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</si>
  <si>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</si>
  <si>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</si>
  <si>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</si>
  <si>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</si>
  <si>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</si>
  <si>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</si>
  <si>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</si>
  <si>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</si>
  <si>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</si>
  <si>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</si>
  <si>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</si>
  <si>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</si>
  <si>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</si>
  <si>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</si>
  <si>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</si>
  <si>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</si>
  <si>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</si>
  <si>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</si>
  <si>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</si>
  <si>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</si>
  <si>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</si>
  <si>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</si>
  <si>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</si>
  <si>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</si>
  <si>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</si>
  <si>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</si>
  <si>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</si>
  <si>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</si>
  <si>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</si>
  <si>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</si>
  <si>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</si>
  <si>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</si>
  <si>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</si>
  <si>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</si>
  <si>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</si>
  <si>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</si>
  <si>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</si>
  <si>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</si>
  <si>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</si>
  <si>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</si>
  <si>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</si>
  <si>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</si>
  <si>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</si>
  <si>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</si>
  <si>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</si>
  <si>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</si>
  <si>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</si>
  <si>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</si>
  <si>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</si>
  <si>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</si>
  <si>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</si>
  <si>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</si>
  <si>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</si>
  <si>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</si>
  <si>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</si>
  <si>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</si>
  <si>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</si>
  <si>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</si>
  <si>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</si>
  <si>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</si>
  <si>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</si>
  <si>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</si>
  <si>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</si>
  <si>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</si>
  <si>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</si>
  <si>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</si>
  <si>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</si>
  <si>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</si>
  <si>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</si>
  <si>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</si>
  <si>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</si>
  <si>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</si>
  <si>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</si>
  <si>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</si>
  <si>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</si>
  <si>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</si>
  <si>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</si>
  <si>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</si>
  <si>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</si>
  <si>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</si>
  <si>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</si>
  <si>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</si>
  <si>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</si>
  <si>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</si>
  <si>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</si>
  <si>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</si>
  <si>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</si>
  <si>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</si>
  <si>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</si>
  <si>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</si>
  <si>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</si>
  <si>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</si>
  <si>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</si>
  <si>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</si>
  <si>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</si>
  <si>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</si>
  <si>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</si>
  <si>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</si>
  <si>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</si>
  <si>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</si>
  <si>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</si>
  <si>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</si>
  <si>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</si>
  <si>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</si>
  <si>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</si>
  <si>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</si>
  <si>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</si>
  <si>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</si>
  <si>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</si>
  <si>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</si>
  <si>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</si>
  <si>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</si>
  <si>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</si>
  <si>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</si>
  <si>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</si>
  <si>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</si>
  <si>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</si>
  <si>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</si>
  <si>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</si>
  <si>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</si>
  <si>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</si>
  <si>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</si>
  <si>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</si>
  <si>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</si>
  <si>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</si>
  <si>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</si>
  <si>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</si>
  <si>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</si>
  <si>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</si>
  <si>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</si>
  <si>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</si>
  <si>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</si>
  <si>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</si>
  <si>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</si>
  <si>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</si>
  <si>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</si>
  <si>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</si>
  <si>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</si>
  <si>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</si>
  <si>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</si>
  <si>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</si>
  <si>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</si>
  <si>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</si>
  <si>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</si>
  <si>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</si>
  <si>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</si>
  <si>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</si>
  <si>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</si>
  <si>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</si>
  <si>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</si>
  <si>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</si>
  <si>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</si>
  <si>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</si>
  <si>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</si>
  <si>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</si>
  <si>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</si>
  <si>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</si>
  <si>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</si>
  <si>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</si>
  <si>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</si>
  <si>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</si>
  <si>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</si>
  <si>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</si>
  <si>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</si>
  <si>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</si>
  <si>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</si>
  <si>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</si>
  <si>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</si>
  <si>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</si>
  <si>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</si>
  <si>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</si>
  <si>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</si>
  <si>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</si>
  <si>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</si>
  <si>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</si>
  <si>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</si>
  <si>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</si>
  <si>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</si>
  <si>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</si>
  <si>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</si>
  <si>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</si>
  <si>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</si>
  <si>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</si>
  <si>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</si>
  <si>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</si>
  <si>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</si>
  <si>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</si>
  <si>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</si>
  <si>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</si>
  <si>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</si>
  <si>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</si>
  <si>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</si>
  <si>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</si>
  <si>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</si>
  <si>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</si>
  <si>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</si>
  <si>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</si>
  <si>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</si>
  <si>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</si>
  <si>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</si>
  <si>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</si>
  <si>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</si>
  <si>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</si>
  <si>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</si>
  <si>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</si>
  <si>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</si>
  <si>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</si>
  <si>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</si>
  <si>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</si>
  <si>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</si>
  <si>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</si>
  <si>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</si>
  <si>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</si>
  <si>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</si>
  <si>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</si>
  <si>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</si>
  <si>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</si>
  <si>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</si>
  <si>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</si>
  <si>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</si>
  <si>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</si>
  <si>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</si>
  <si>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</si>
  <si>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</si>
  <si>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</si>
  <si>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</si>
  <si>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</si>
  <si>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</si>
  <si>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</si>
  <si>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</si>
  <si>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</si>
  <si>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</si>
  <si>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</si>
  <si>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</si>
  <si>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</si>
  <si>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</si>
  <si>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</si>
  <si>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</si>
  <si>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</si>
  <si>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</si>
  <si>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</si>
  <si>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</si>
  <si>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</si>
  <si>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</si>
  <si>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</si>
  <si>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</si>
  <si>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</si>
  <si>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</si>
  <si>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</si>
  <si>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</si>
  <si>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</si>
  <si>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</si>
  <si>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</si>
  <si>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</si>
  <si>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</si>
  <si>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</si>
  <si>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</si>
  <si>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</si>
  <si>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</si>
  <si>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</si>
  <si>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</si>
  <si>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</si>
  <si>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</si>
  <si>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</si>
  <si>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</si>
  <si>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</si>
  <si>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</si>
  <si>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</si>
  <si>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</si>
  <si>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</si>
  <si>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</si>
  <si>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</si>
  <si>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</si>
  <si>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</si>
  <si>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</si>
  <si>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</si>
  <si>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</si>
  <si>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</si>
  <si>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</si>
  <si>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</si>
  <si>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</si>
  <si>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</si>
  <si>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</si>
  <si>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</si>
  <si>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</si>
  <si>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</si>
  <si>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</si>
  <si>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</si>
  <si>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</si>
  <si>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</si>
  <si>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</si>
  <si>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</si>
  <si>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</si>
  <si>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</si>
  <si>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</si>
  <si>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</si>
  <si>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</si>
  <si>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</si>
  <si>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</si>
  <si>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</si>
  <si>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</si>
  <si>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</si>
  <si>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</si>
  <si>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</si>
  <si>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</si>
  <si>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</si>
  <si>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</si>
  <si>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</si>
  <si>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</si>
  <si>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</si>
  <si>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</si>
  <si>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</si>
  <si>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</si>
  <si>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</si>
  <si>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</si>
  <si>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</si>
  <si>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</si>
  <si>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</si>
  <si>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</si>
  <si>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</si>
  <si>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</si>
  <si>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</si>
  <si>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</si>
  <si>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</si>
  <si>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</si>
  <si>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</si>
  <si>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</si>
  <si>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</si>
  <si>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</si>
  <si>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</si>
  <si>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</si>
  <si>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</si>
  <si>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</si>
  <si>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</si>
  <si>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</si>
  <si>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</si>
  <si>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</si>
  <si>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</si>
  <si>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</si>
  <si>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</si>
  <si>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</si>
  <si>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</si>
  <si>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</si>
  <si>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</si>
  <si>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</si>
  <si>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</si>
  <si>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</si>
  <si>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</si>
  <si>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</si>
  <si>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</si>
  <si>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</si>
  <si>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</si>
  <si>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</si>
  <si>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</si>
  <si>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</si>
  <si>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</si>
  <si>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</si>
  <si>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</si>
  <si>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</si>
  <si>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</si>
  <si>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</si>
  <si>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</si>
  <si>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</si>
  <si>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</si>
  <si>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</si>
  <si>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</si>
  <si>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</si>
  <si>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</si>
  <si>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</si>
  <si>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</si>
  <si>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</si>
  <si>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</si>
  <si>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</si>
  <si>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</si>
  <si>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</si>
  <si>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</si>
  <si>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</si>
  <si>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</si>
  <si>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</si>
  <si>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</si>
  <si>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</si>
  <si>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</si>
  <si>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</si>
  <si>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</si>
  <si>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</si>
  <si>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</si>
  <si>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</si>
  <si>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</si>
  <si>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</si>
  <si>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</si>
  <si>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</si>
  <si>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</si>
  <si>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</si>
  <si>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</si>
  <si>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</si>
  <si>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</si>
  <si>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</si>
  <si>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</si>
  <si>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</si>
  <si>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</si>
  <si>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</si>
  <si>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</si>
  <si>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</si>
  <si>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</si>
  <si>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</si>
  <si>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</si>
  <si>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</si>
  <si>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</si>
  <si>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</si>
  <si>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</si>
  <si>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</si>
  <si>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</si>
  <si>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</si>
  <si>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</si>
  <si>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</si>
  <si>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</si>
  <si>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</si>
  <si>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</si>
  <si>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</si>
  <si>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</si>
  <si>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</si>
  <si>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</si>
  <si>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</si>
  <si>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</si>
  <si>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</si>
  <si>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</si>
  <si>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</si>
  <si>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</si>
  <si>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</si>
  <si>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</si>
  <si>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</si>
  <si>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</si>
  <si>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</si>
  <si>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</si>
  <si>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</si>
  <si>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</si>
  <si>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</si>
  <si>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</si>
  <si>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</si>
  <si>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</si>
  <si>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</si>
  <si>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</si>
  <si>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</si>
  <si>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</si>
  <si>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</si>
  <si>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</si>
  <si>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</si>
  <si>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</si>
  <si>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</si>
  <si>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</si>
  <si>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</si>
  <si>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</si>
  <si>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</si>
  <si>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</si>
  <si>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</si>
  <si>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</si>
  <si>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</si>
  <si>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</si>
  <si>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</si>
  <si>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</si>
  <si>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</si>
  <si>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</si>
  <si>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</si>
  <si>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</si>
  <si>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</si>
  <si>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</si>
  <si>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</si>
  <si>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</si>
  <si>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</si>
  <si>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</si>
  <si>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</si>
  <si>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</si>
  <si>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</si>
  <si>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</si>
  <si>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</si>
  <si>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</si>
  <si>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</si>
  <si>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</si>
  <si>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</si>
  <si>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</si>
  <si>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</si>
  <si>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</si>
  <si>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</si>
  <si>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</si>
  <si>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</si>
  <si>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</si>
  <si>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</si>
  <si>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</si>
  <si>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</si>
  <si>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</si>
  <si>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</si>
  <si>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</si>
  <si>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</si>
  <si>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</si>
  <si>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</si>
  <si>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</si>
  <si>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</si>
  <si>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</si>
  <si>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</si>
  <si>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</si>
  <si>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</si>
  <si>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</si>
  <si>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</si>
  <si>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</si>
  <si>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</si>
  <si>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</si>
  <si>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</si>
  <si>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</si>
  <si>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</si>
  <si>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</si>
  <si>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</si>
  <si>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</si>
  <si>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</si>
  <si>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</si>
  <si>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</si>
  <si>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</si>
  <si>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</si>
  <si>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</si>
  <si>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</si>
  <si>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</si>
  <si>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</si>
  <si>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</si>
  <si>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</si>
  <si>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</si>
  <si>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</si>
  <si>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</si>
  <si>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</si>
  <si>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</si>
  <si>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</si>
  <si>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</si>
  <si>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</si>
  <si>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</si>
  <si>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</si>
  <si>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</si>
  <si>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</si>
  <si>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</si>
  <si>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</si>
  <si>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</si>
  <si>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</si>
  <si>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</si>
  <si>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</si>
  <si>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</si>
  <si>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</si>
  <si>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</si>
  <si>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</si>
  <si>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</si>
  <si>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</si>
  <si>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</si>
  <si>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</si>
  <si>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</si>
  <si>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</si>
  <si>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</si>
  <si>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</si>
  <si>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</si>
  <si>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</si>
  <si>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</si>
  <si>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</si>
  <si>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</si>
  <si>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</si>
  <si>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</si>
  <si>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</si>
  <si>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</si>
  <si>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</si>
  <si>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</si>
  <si>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</si>
  <si>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</si>
  <si>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</si>
  <si>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</si>
  <si>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</si>
  <si>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</si>
  <si>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</si>
  <si>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</si>
  <si>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</si>
  <si>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</si>
  <si>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</si>
  <si>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</si>
  <si>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</si>
  <si>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</si>
  <si>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</si>
  <si>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</si>
  <si>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</si>
  <si>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</si>
  <si>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</si>
  <si>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</si>
  <si>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</si>
  <si>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</si>
  <si>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</si>
  <si>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</si>
  <si>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</si>
  <si>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</si>
  <si>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</si>
  <si>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</si>
  <si>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</si>
  <si>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</si>
  <si>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</si>
  <si>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</si>
  <si>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</si>
  <si>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</si>
  <si>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</si>
  <si>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</si>
  <si>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</si>
  <si>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</si>
  <si>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</si>
  <si>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</si>
  <si>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</si>
  <si>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</si>
  <si>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</si>
  <si>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</si>
  <si>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</si>
  <si>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</si>
  <si>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</si>
  <si>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</si>
  <si>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</si>
  <si>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</si>
  <si>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</si>
  <si>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</si>
  <si>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</si>
  <si>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</si>
  <si>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</si>
  <si>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</si>
  <si>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</si>
  <si>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</si>
  <si>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</si>
  <si>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</si>
  <si>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</si>
  <si>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</si>
  <si>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</si>
  <si>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</si>
  <si>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</si>
  <si>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</si>
  <si>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</si>
  <si>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</si>
  <si>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</si>
  <si>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</si>
  <si>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</si>
  <si>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</si>
  <si>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</si>
  <si>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</si>
  <si>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</si>
  <si>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</si>
  <si>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</si>
  <si>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</si>
  <si>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</si>
  <si>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</si>
  <si>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</si>
  <si>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</si>
  <si>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</si>
  <si>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</si>
  <si>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</si>
  <si>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</si>
  <si>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</si>
  <si>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</si>
  <si>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</si>
  <si>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</si>
  <si>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</si>
  <si>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</si>
  <si>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</si>
  <si>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</si>
  <si>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</si>
  <si>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</si>
  <si>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</si>
  <si>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</si>
  <si>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</si>
  <si>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</si>
  <si>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</si>
  <si>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</si>
  <si>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</si>
  <si>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</si>
  <si>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</si>
  <si>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</si>
  <si>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</si>
  <si>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</si>
  <si>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</si>
  <si>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</si>
  <si>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</si>
  <si>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</si>
  <si>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</si>
  <si>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</si>
  <si>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</si>
  <si>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</si>
  <si>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</si>
  <si>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</si>
  <si>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</si>
  <si>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</si>
  <si>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</si>
  <si>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</si>
  <si>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</si>
  <si>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</si>
  <si>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</si>
  <si>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</si>
  <si>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</si>
  <si>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</si>
  <si>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</si>
  <si>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</si>
  <si>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</si>
  <si>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</si>
  <si>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</si>
  <si>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</si>
  <si>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</si>
  <si>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</si>
  <si>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</si>
  <si>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</si>
  <si>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</si>
  <si>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</si>
  <si>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</si>
  <si>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</si>
  <si>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</si>
  <si>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</si>
  <si>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</si>
  <si>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</si>
  <si>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</si>
  <si>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</si>
  <si>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</si>
  <si>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</si>
  <si>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</si>
  <si>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</si>
  <si>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</si>
  <si>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</si>
  <si>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</si>
  <si>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</si>
  <si>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</si>
  <si>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</si>
  <si>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</si>
  <si>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</si>
  <si>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</si>
  <si>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</si>
  <si>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</si>
  <si>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</si>
  <si>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</si>
  <si>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</si>
  <si>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</si>
  <si>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</si>
  <si>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</si>
  <si>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</si>
  <si>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</si>
  <si>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</si>
  <si>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</si>
  <si>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</si>
  <si>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</si>
  <si>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</si>
  <si>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</si>
  <si>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</si>
  <si>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</si>
  <si>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</si>
  <si>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</si>
  <si>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</si>
  <si>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</si>
  <si>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</si>
  <si>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</si>
  <si>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</si>
  <si>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</si>
  <si>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</si>
  <si>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</si>
  <si>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</si>
  <si>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</si>
  <si>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</si>
  <si>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</si>
  <si>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</si>
  <si>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</si>
  <si>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</si>
  <si>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</si>
  <si>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</si>
  <si>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</si>
  <si>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</si>
  <si>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</si>
  <si>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</si>
  <si>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</si>
  <si>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</si>
  <si>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</si>
  <si>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</si>
  <si>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</si>
  <si>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</si>
  <si>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</si>
  <si>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</si>
  <si>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</si>
  <si>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</si>
  <si>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</si>
  <si>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</si>
  <si>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</si>
  <si>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</si>
  <si>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</si>
  <si>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</si>
  <si>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</si>
  <si>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</si>
  <si>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</si>
  <si>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</si>
  <si>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</si>
  <si>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</si>
  <si>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</si>
  <si>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</si>
  <si>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</si>
  <si>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</si>
  <si>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</si>
  <si>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</si>
  <si>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</si>
  <si>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</si>
  <si>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</si>
  <si>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</si>
  <si>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</si>
  <si>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</si>
  <si>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</si>
  <si>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</si>
  <si>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</si>
  <si>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</si>
  <si>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</si>
  <si>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</si>
  <si>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</si>
  <si>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</si>
  <si>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</si>
  <si>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</si>
  <si>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</si>
  <si>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</si>
  <si>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</si>
  <si>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</si>
  <si>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</si>
  <si>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</si>
  <si>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</si>
  <si>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</si>
  <si>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</si>
  <si>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</si>
  <si>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</si>
  <si>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</si>
  <si>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</si>
  <si>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</si>
  <si>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</si>
  <si>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</si>
  <si>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</si>
  <si>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</si>
  <si>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</si>
  <si>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</si>
  <si>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</si>
  <si>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</si>
  <si>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</si>
  <si>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</si>
  <si>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</si>
  <si>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</si>
  <si>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</si>
  <si>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</si>
  <si>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</si>
  <si>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</si>
  <si>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</si>
  <si>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</si>
  <si>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</si>
  <si>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</si>
  <si>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</si>
  <si>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</si>
  <si>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</si>
  <si>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</si>
  <si>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</si>
  <si>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</si>
  <si>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</si>
  <si>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</si>
  <si>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</si>
  <si>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</si>
  <si>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</si>
  <si>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</si>
  <si>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</si>
  <si>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</si>
  <si>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</si>
  <si>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</si>
  <si>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</si>
  <si>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</si>
  <si>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</si>
  <si>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</si>
  <si>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</si>
  <si>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</si>
  <si>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</si>
  <si>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</si>
  <si>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</si>
  <si>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</si>
  <si>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</si>
  <si>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</si>
  <si>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</si>
  <si>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</si>
  <si>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</si>
  <si>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</si>
  <si>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</si>
  <si>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</si>
  <si>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</si>
  <si>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</si>
  <si>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</si>
  <si>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</si>
  <si>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</si>
  <si>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</si>
  <si>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</si>
  <si>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</si>
  <si>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</si>
  <si>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</si>
  <si>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</si>
  <si>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</si>
  <si>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</si>
  <si>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</si>
  <si>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</si>
  <si>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</si>
  <si>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</si>
  <si>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</si>
  <si>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</si>
  <si>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</si>
  <si>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</si>
  <si>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</si>
  <si>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</si>
  <si>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</si>
  <si>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</si>
  <si>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</si>
  <si>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</si>
  <si>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</si>
  <si>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</si>
  <si>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</si>
  <si>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</si>
  <si>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</si>
  <si>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</si>
  <si>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</si>
  <si>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</si>
  <si>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</si>
  <si>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</si>
  <si>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</si>
  <si>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</si>
  <si>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</si>
  <si>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</si>
  <si>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</si>
  <si>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</si>
  <si>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</si>
  <si>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</si>
  <si>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</si>
  <si>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</si>
  <si>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</si>
  <si>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</si>
  <si>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</si>
  <si>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</si>
  <si>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</si>
  <si>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</si>
  <si>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</si>
  <si>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</si>
  <si>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</si>
  <si>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</si>
  <si>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</si>
  <si>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</si>
  <si>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</si>
  <si>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</si>
  <si>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</si>
  <si>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</si>
  <si>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</si>
  <si>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</si>
  <si>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</si>
  <si>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</si>
  <si>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</si>
  <si>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</si>
  <si>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</si>
  <si>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</si>
  <si>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</si>
  <si>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</si>
  <si>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</si>
  <si>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</si>
  <si>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</si>
  <si>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</si>
  <si>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</si>
  <si>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</si>
  <si>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</si>
  <si>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</si>
  <si>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</si>
  <si>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</si>
  <si>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</si>
  <si>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</si>
  <si>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</si>
  <si>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</si>
  <si>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</si>
  <si>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</si>
  <si>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</si>
  <si>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</si>
  <si>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</si>
  <si>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</si>
  <si>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</si>
  <si>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</si>
  <si>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</si>
  <si>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</si>
  <si>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</si>
  <si>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</si>
  <si>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</si>
  <si>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</si>
  <si>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</si>
  <si>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</si>
  <si>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</si>
  <si>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</si>
  <si>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</si>
  <si>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</si>
  <si>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</si>
  <si>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</si>
  <si>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</si>
  <si>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</si>
  <si>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</si>
  <si>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</si>
  <si>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</si>
  <si>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</si>
  <si>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</si>
  <si>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</si>
  <si>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</si>
  <si>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</si>
  <si>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</si>
  <si>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</si>
  <si>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</si>
  <si>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</si>
  <si>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</si>
  <si>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</si>
  <si>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</si>
  <si>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</si>
  <si>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</si>
  <si>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</si>
  <si>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</si>
  <si>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</si>
  <si>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</si>
  <si>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</si>
  <si>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</si>
  <si>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</si>
  <si>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</si>
  <si>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</si>
  <si>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</si>
  <si>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</si>
  <si>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</si>
  <si>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</si>
  <si>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</si>
  <si>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</si>
  <si>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</si>
  <si>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</si>
  <si>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</si>
  <si>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</si>
  <si>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</si>
  <si>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</si>
  <si>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</si>
  <si>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</si>
  <si>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</si>
  <si>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</si>
  <si>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</si>
  <si>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</si>
  <si>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</si>
  <si>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</si>
  <si>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</si>
  <si>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</si>
  <si>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</si>
  <si>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</si>
  <si>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</si>
  <si>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</si>
  <si>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</si>
  <si>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</si>
  <si>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</si>
  <si>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</si>
  <si>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</si>
  <si>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</si>
  <si>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</si>
  <si>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</si>
  <si>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</si>
  <si>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</si>
  <si>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</si>
  <si>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</si>
  <si>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</si>
  <si>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</si>
  <si>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</si>
  <si>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</si>
  <si>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</si>
  <si>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</si>
  <si>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</si>
  <si>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</si>
  <si>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</si>
  <si>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</si>
  <si>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</si>
  <si>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</si>
  <si>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</si>
  <si>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</si>
  <si>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</si>
  <si>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</si>
  <si>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</si>
  <si>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</si>
  <si>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</si>
  <si>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</si>
  <si>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</si>
  <si>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</si>
  <si>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</si>
  <si>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</si>
  <si>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</si>
  <si>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</si>
  <si>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</si>
  <si>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</si>
  <si>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</si>
  <si>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</si>
  <si>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</si>
  <si>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</si>
  <si>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</si>
  <si>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</si>
  <si>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</si>
  <si>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</si>
  <si>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</si>
  <si>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</si>
  <si>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</si>
  <si>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</si>
  <si>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</si>
  <si>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</si>
  <si>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</si>
  <si>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</si>
  <si>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</si>
  <si>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</si>
  <si>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</si>
  <si>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</si>
  <si>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</si>
  <si>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</si>
  <si>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</si>
  <si>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</si>
  <si>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</si>
  <si>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</si>
  <si>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</si>
  <si>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</si>
  <si>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</si>
  <si>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</si>
  <si>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</si>
  <si>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</si>
  <si>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</si>
  <si>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</si>
  <si>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</si>
  <si>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</si>
  <si>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</si>
  <si>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</si>
  <si>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</si>
  <si>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</si>
  <si>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</si>
  <si>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</si>
  <si>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</si>
  <si>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</si>
  <si>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</si>
  <si>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</si>
  <si>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</si>
  <si>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</si>
  <si>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</si>
  <si>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</si>
  <si>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</si>
  <si>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</si>
  <si>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</si>
  <si>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</si>
  <si>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</si>
  <si>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</si>
  <si>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</si>
  <si>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</si>
  <si>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</si>
  <si>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</si>
  <si>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</si>
  <si>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</si>
  <si>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</si>
  <si>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</si>
  <si>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</si>
  <si>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</si>
  <si>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</si>
  <si>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</si>
  <si>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</si>
  <si>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</si>
  <si>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</si>
  <si>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</si>
  <si>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</si>
  <si>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</si>
  <si>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</si>
  <si>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</si>
  <si>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</si>
  <si>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</si>
  <si>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</si>
  <si>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</si>
  <si>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</si>
  <si>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</si>
  <si>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</si>
  <si>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</si>
  <si>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</si>
  <si>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</si>
  <si>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</si>
  <si>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</si>
  <si>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</si>
  <si>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</si>
  <si>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</si>
  <si>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</si>
  <si>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</si>
  <si>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</si>
  <si>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</si>
  <si>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</si>
  <si>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</si>
  <si>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</si>
  <si>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</si>
  <si>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</si>
  <si>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</si>
  <si>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</si>
  <si>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</si>
  <si>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</si>
  <si>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</si>
  <si>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</si>
  <si>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</si>
  <si>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</si>
  <si>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</si>
  <si>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</si>
  <si>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</si>
  <si>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</si>
  <si>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</si>
  <si>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</si>
  <si>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</si>
  <si>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</si>
  <si>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</si>
  <si>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</si>
  <si>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</si>
  <si>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</si>
  <si>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</si>
  <si>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</si>
  <si>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</si>
  <si>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</si>
  <si>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</si>
  <si>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</si>
  <si>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</si>
  <si>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</si>
  <si>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</si>
  <si>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</si>
  <si>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</si>
  <si>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</si>
  <si>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</si>
  <si>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</si>
  <si>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</si>
  <si>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</si>
  <si>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</si>
  <si>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</si>
  <si>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</si>
  <si>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</si>
  <si>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</si>
  <si>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</si>
  <si>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</si>
  <si>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</si>
  <si>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</si>
  <si>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</si>
  <si>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</si>
  <si>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</si>
  <si>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</si>
  <si>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</si>
  <si>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</si>
  <si>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</si>
  <si>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</si>
  <si>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</si>
  <si>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</si>
  <si>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</si>
  <si>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</si>
  <si>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</si>
  <si>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</si>
  <si>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</si>
  <si>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</si>
  <si>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</si>
  <si>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</si>
  <si>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</si>
  <si>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</si>
  <si>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</si>
  <si>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</si>
  <si>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</si>
  <si>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</si>
  <si>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</si>
  <si>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</si>
  <si>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</si>
  <si>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</si>
  <si>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</si>
  <si>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</si>
  <si>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</si>
  <si>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</si>
  <si>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</si>
  <si>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</si>
  <si>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</si>
  <si>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</si>
  <si>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</si>
  <si>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</si>
  <si>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</si>
  <si>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</si>
  <si>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</si>
  <si>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</si>
  <si>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</si>
  <si>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</si>
  <si>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</si>
  <si>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</si>
  <si>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</si>
  <si>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</si>
  <si>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</si>
  <si>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</si>
  <si>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</si>
  <si>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</si>
  <si>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</si>
  <si>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</si>
  <si>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</si>
  <si>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</si>
  <si>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</si>
  <si>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</si>
  <si>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</si>
  <si>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</si>
  <si>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</si>
  <si>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</si>
  <si>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</si>
  <si>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</si>
  <si>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</si>
  <si>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</si>
  <si>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</si>
  <si>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</si>
  <si>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</si>
  <si>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</si>
  <si>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</si>
  <si>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</si>
  <si>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</si>
  <si>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</si>
  <si>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</si>
  <si>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</si>
  <si>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</si>
  <si>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</si>
  <si>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</si>
  <si>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</si>
  <si>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</si>
  <si>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</si>
  <si>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</si>
  <si>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</si>
  <si>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</si>
  <si>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</si>
  <si>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</si>
  <si>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</si>
  <si>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</si>
  <si>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</si>
  <si>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</si>
  <si>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</si>
  <si>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</si>
  <si>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</si>
  <si>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</si>
  <si>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</si>
  <si>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</si>
  <si>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</si>
  <si>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</si>
  <si>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</si>
  <si>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</si>
  <si>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</si>
  <si>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</si>
  <si>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</si>
  <si>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</si>
  <si>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</si>
  <si>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</si>
  <si>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</si>
  <si>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</si>
  <si>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</si>
  <si>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</si>
  <si>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</si>
  <si>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</si>
  <si>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</si>
  <si>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</si>
  <si>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</si>
  <si>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</si>
  <si>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</si>
  <si>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</si>
  <si>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</si>
  <si>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</si>
  <si>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</si>
  <si>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</si>
  <si>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</si>
  <si>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</si>
  <si>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</si>
  <si>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</si>
  <si>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</si>
  <si>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</si>
  <si>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</si>
  <si>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</si>
  <si>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</si>
  <si>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</si>
  <si>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</si>
  <si>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</si>
  <si>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</si>
  <si>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</si>
  <si>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</si>
  <si>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</si>
  <si>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</si>
  <si>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</si>
  <si>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</si>
  <si>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</si>
  <si>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</si>
  <si>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</si>
  <si>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</si>
  <si>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</si>
  <si>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</si>
  <si>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</si>
  <si>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</si>
  <si>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</si>
  <si>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</si>
  <si>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</si>
  <si>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</si>
  <si>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</si>
  <si>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</si>
  <si>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</si>
  <si>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</si>
  <si>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</si>
  <si>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</si>
  <si>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</si>
  <si>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</si>
  <si>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</si>
  <si>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</si>
  <si>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</si>
  <si>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</si>
  <si>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</si>
  <si>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</si>
  <si>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</si>
  <si>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</si>
  <si>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</si>
  <si>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</si>
  <si>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</si>
  <si>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</si>
  <si>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</si>
  <si>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</si>
  <si>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</si>
  <si>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</si>
  <si>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</si>
  <si>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</si>
  <si>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</si>
  <si>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</si>
  <si>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</si>
  <si>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</si>
  <si>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</si>
  <si>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</si>
  <si>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</si>
  <si>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</si>
  <si>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</si>
  <si>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</si>
  <si>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</si>
  <si>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</si>
  <si>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</si>
  <si>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</si>
  <si>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</si>
  <si>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</si>
  <si>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</si>
  <si>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</si>
  <si>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</si>
  <si>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</si>
  <si>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</si>
  <si>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</si>
  <si>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</si>
  <si>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</si>
  <si>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</si>
  <si>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</si>
  <si>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</si>
  <si>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</si>
  <si>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</si>
  <si>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</si>
  <si>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</si>
  <si>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</si>
  <si>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</si>
  <si>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</si>
  <si>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</si>
  <si>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</si>
  <si>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</si>
  <si>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</si>
  <si>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</si>
  <si>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</si>
  <si>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</si>
  <si>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</si>
  <si>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</si>
  <si>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</si>
  <si>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</si>
  <si>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</si>
  <si>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</si>
  <si>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</si>
  <si>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</si>
  <si>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</si>
  <si>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</si>
  <si>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</si>
  <si>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</si>
  <si>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</si>
  <si>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</si>
  <si>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</si>
  <si>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</si>
  <si>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</si>
  <si>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</si>
  <si>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</si>
  <si>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</si>
  <si>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</si>
  <si>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</si>
  <si>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</si>
  <si>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</si>
  <si>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</si>
  <si>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</si>
  <si>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</si>
  <si>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</si>
  <si>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</si>
  <si>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</si>
  <si>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</si>
  <si>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</si>
  <si>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</si>
  <si>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</si>
  <si>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</si>
  <si>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</si>
  <si>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</si>
  <si>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</si>
  <si>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</si>
  <si>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</si>
  <si>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</si>
  <si>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</si>
  <si>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</si>
  <si>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</si>
  <si>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</si>
  <si>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</si>
  <si>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</si>
  <si>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</si>
  <si>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</si>
  <si>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</si>
  <si>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</si>
  <si>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</si>
  <si>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</si>
  <si>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</si>
  <si>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</si>
  <si>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</si>
  <si>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</si>
  <si>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</si>
  <si>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</si>
  <si>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</si>
  <si>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</si>
  <si>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</si>
  <si>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</si>
  <si>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</si>
  <si>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</si>
  <si>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</si>
  <si>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</si>
  <si>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</si>
  <si>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</si>
  <si>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</si>
  <si>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</si>
  <si>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</si>
  <si>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</si>
  <si>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</si>
  <si>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</si>
  <si>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</si>
  <si>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</si>
  <si>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</si>
  <si>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</si>
  <si>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</si>
  <si>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</si>
  <si>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</si>
  <si>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</si>
  <si>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</si>
  <si>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</si>
  <si>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</si>
  <si>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</si>
  <si>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</si>
  <si>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</si>
  <si>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</si>
  <si>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</si>
  <si>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</si>
  <si>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</si>
  <si>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</si>
  <si>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</si>
  <si>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</si>
  <si>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</si>
  <si>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</si>
  <si>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</si>
  <si>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</si>
  <si>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</si>
  <si>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</si>
  <si>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</si>
  <si>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</si>
  <si>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</si>
  <si>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</si>
  <si>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</si>
  <si>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</si>
  <si>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</si>
  <si>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</si>
  <si>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</si>
  <si>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</si>
  <si>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</si>
  <si>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</si>
  <si>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</si>
  <si>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</si>
  <si>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</si>
  <si>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</si>
  <si>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</si>
  <si>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</si>
  <si>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</si>
  <si>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</si>
  <si>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</si>
  <si>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</si>
  <si>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</si>
  <si>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</si>
  <si>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</si>
  <si>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</si>
  <si>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</si>
  <si>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</si>
  <si>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</si>
  <si>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</si>
  <si>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</si>
  <si>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</si>
  <si>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</si>
  <si>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</si>
  <si>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</si>
  <si>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</si>
  <si>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</si>
  <si>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</si>
  <si>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</si>
  <si>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</si>
  <si>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</si>
  <si>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</si>
  <si>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</si>
  <si>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</si>
  <si>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</si>
  <si>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</si>
  <si>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</si>
  <si>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</si>
  <si>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</si>
  <si>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</si>
  <si>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</si>
  <si>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</si>
  <si>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</si>
  <si>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</si>
  <si>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</si>
  <si>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</si>
  <si>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</si>
  <si>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</si>
  <si>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</si>
  <si>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</si>
  <si>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</si>
  <si>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</si>
  <si>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</si>
  <si>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</si>
  <si>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</si>
  <si>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</si>
  <si>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</si>
  <si>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</si>
  <si>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</si>
  <si>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</si>
  <si>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</si>
  <si>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</si>
  <si>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</si>
  <si>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</si>
  <si>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</si>
  <si>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</si>
  <si>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</si>
  <si>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</si>
  <si>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</si>
  <si>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</si>
  <si>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</si>
  <si>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</si>
  <si>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</si>
  <si>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</si>
  <si>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</si>
  <si>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</si>
  <si>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</si>
  <si>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</si>
  <si>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</si>
  <si>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</si>
  <si>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</si>
  <si>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</si>
  <si>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</si>
  <si>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</si>
  <si>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</si>
  <si>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</si>
  <si>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</si>
  <si>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</si>
  <si>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</si>
  <si>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</si>
  <si>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</si>
  <si>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</si>
  <si>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</si>
  <si>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</si>
  <si>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</si>
  <si>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</si>
  <si>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</si>
  <si>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</si>
  <si>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</si>
  <si>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</si>
  <si>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</si>
  <si>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</si>
  <si>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</si>
  <si>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</si>
  <si>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</si>
  <si>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</si>
  <si>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</si>
  <si>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</si>
  <si>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</si>
  <si>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</si>
  <si>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</si>
  <si>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</si>
  <si>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</si>
  <si>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</si>
  <si>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</si>
  <si>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</si>
  <si>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</si>
  <si>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</si>
  <si>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</si>
  <si>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</si>
  <si>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</si>
  <si>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</si>
  <si>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</si>
  <si>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</si>
  <si>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</si>
  <si>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</si>
  <si>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</si>
  <si>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</si>
  <si>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</si>
  <si>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</si>
  <si>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</si>
  <si>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</si>
  <si>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</si>
  <si>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</si>
  <si>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</si>
  <si>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</si>
  <si>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</si>
  <si>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</si>
  <si>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</si>
  <si>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</si>
  <si>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</si>
  <si>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</si>
  <si>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</si>
  <si>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</si>
  <si>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</si>
  <si>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</si>
  <si>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</si>
  <si>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</si>
  <si>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</si>
  <si>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</si>
  <si>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</si>
  <si>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</si>
  <si>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</si>
  <si>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</si>
  <si>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</si>
  <si>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</si>
  <si>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</si>
  <si>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</si>
  <si>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</si>
  <si>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</si>
  <si>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</si>
  <si>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</si>
  <si>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</si>
  <si>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</si>
  <si>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</si>
  <si>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</si>
  <si>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</si>
  <si>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</si>
  <si>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</si>
  <si>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</si>
  <si>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</si>
  <si>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</si>
  <si>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</si>
  <si>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</si>
  <si>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</si>
  <si>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</si>
  <si>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</si>
  <si>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</si>
  <si>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</si>
  <si>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</si>
  <si>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</si>
  <si>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</si>
  <si>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</si>
  <si>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</si>
  <si>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</si>
  <si>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</si>
  <si>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</si>
  <si>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</si>
  <si>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</si>
  <si>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</si>
  <si>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</si>
  <si>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</si>
  <si>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</si>
  <si>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</si>
  <si>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</si>
  <si>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</si>
  <si>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</si>
  <si>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</si>
  <si>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</si>
  <si>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</si>
  <si>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</si>
  <si>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</si>
  <si>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</si>
  <si>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</si>
  <si>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</si>
  <si>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</si>
  <si>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</si>
  <si>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</si>
  <si>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</si>
  <si>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</si>
  <si>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</si>
  <si>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</si>
  <si>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</si>
  <si>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</si>
  <si>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</si>
  <si>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</si>
  <si>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</si>
  <si>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</si>
  <si>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</si>
  <si>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</si>
  <si>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</si>
  <si>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</si>
  <si>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</si>
  <si>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</si>
  <si>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</si>
  <si>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</si>
  <si>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</si>
  <si>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</si>
  <si>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</si>
  <si>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</si>
  <si>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</si>
  <si>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</si>
  <si>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</si>
  <si>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</si>
  <si>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</si>
  <si>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</si>
  <si>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</si>
  <si>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</si>
  <si>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</si>
  <si>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</si>
  <si>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</si>
  <si>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</si>
  <si>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</si>
  <si>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</si>
  <si>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</si>
  <si>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</si>
  <si>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</si>
  <si>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</si>
  <si>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</si>
  <si>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</si>
  <si>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</si>
  <si>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</si>
  <si>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</si>
  <si>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</si>
  <si>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</si>
  <si>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</si>
  <si>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</si>
  <si>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</si>
  <si>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</si>
  <si>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</si>
  <si>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</si>
  <si>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</si>
  <si>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</si>
  <si>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</si>
  <si>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</si>
  <si>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</si>
  <si>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</si>
  <si>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</si>
  <si>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</si>
  <si>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</si>
  <si>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</si>
  <si>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</si>
  <si>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</si>
  <si>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</si>
  <si>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</si>
  <si>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</si>
  <si>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</si>
  <si>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</si>
  <si>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</si>
  <si>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</si>
  <si>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</si>
  <si>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</si>
  <si>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</si>
  <si>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</si>
  <si>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</si>
  <si>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</si>
  <si>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</si>
  <si>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</si>
  <si>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</si>
  <si>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</si>
  <si>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</si>
  <si>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</si>
  <si>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</si>
  <si>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</si>
  <si>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</si>
  <si>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</si>
  <si>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</si>
  <si>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</si>
  <si>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</si>
  <si>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</si>
  <si>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</si>
  <si>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</si>
  <si>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</si>
  <si>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</si>
  <si>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</si>
  <si>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</si>
  <si>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</si>
  <si>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</si>
  <si>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</si>
  <si>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</si>
  <si>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</si>
  <si>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</si>
  <si>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</si>
  <si>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</si>
  <si>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</si>
  <si>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</si>
  <si>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</si>
  <si>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</si>
  <si>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</si>
  <si>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</si>
  <si>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</si>
  <si>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</si>
  <si>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</si>
  <si>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</si>
  <si>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</si>
  <si>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</si>
  <si>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</si>
  <si>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</si>
  <si>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</si>
  <si>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</si>
  <si>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</si>
  <si>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</si>
  <si>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</si>
  <si>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</si>
  <si>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</si>
  <si>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</si>
  <si>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</si>
  <si>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</si>
  <si>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</si>
  <si>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</si>
  <si>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</si>
  <si>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</si>
  <si>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</si>
  <si>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</si>
  <si>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</si>
  <si>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</si>
  <si>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</si>
  <si>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</si>
  <si>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</si>
  <si>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</si>
  <si>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</si>
  <si>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</si>
  <si>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</si>
  <si>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</si>
  <si>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</si>
  <si>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</si>
  <si>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</si>
  <si>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</si>
  <si>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</si>
  <si>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</si>
  <si>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</si>
  <si>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</si>
  <si>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</si>
  <si>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</si>
  <si>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</si>
  <si>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</si>
  <si>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</si>
  <si>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</si>
  <si>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</si>
  <si>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</si>
  <si>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</si>
  <si>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</si>
  <si>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</si>
  <si>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</si>
  <si>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</si>
  <si>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</si>
  <si>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</si>
  <si>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</si>
  <si>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</si>
  <si>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</si>
  <si>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</si>
  <si>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</si>
  <si>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</si>
  <si>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</si>
  <si>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</si>
  <si>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</si>
  <si>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</si>
  <si>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</si>
  <si>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</si>
  <si>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</si>
  <si>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</si>
  <si>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</si>
  <si>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</si>
  <si>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</si>
  <si>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</si>
  <si>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</si>
  <si>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</si>
  <si>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</si>
  <si>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</si>
  <si>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</si>
  <si>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</si>
  <si>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</si>
  <si>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</si>
  <si>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</si>
  <si>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</si>
  <si>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</si>
  <si>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</si>
  <si>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</si>
  <si>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</si>
  <si>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</si>
  <si>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</si>
  <si>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</si>
  <si>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</si>
  <si>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</si>
  <si>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</si>
  <si>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</si>
  <si>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</si>
  <si>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</si>
  <si>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</si>
  <si>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</si>
  <si>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</si>
  <si>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</si>
  <si>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</si>
  <si>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</si>
  <si>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</si>
  <si>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</si>
  <si>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</si>
  <si>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</si>
  <si>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</si>
  <si>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</si>
  <si>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</si>
  <si>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</si>
  <si>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</si>
  <si>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</si>
  <si>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</si>
  <si>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</si>
  <si>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</si>
  <si>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</si>
  <si>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</si>
  <si>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</si>
  <si>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</si>
  <si>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</si>
  <si>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</si>
  <si>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</si>
  <si>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</si>
  <si>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</si>
  <si>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</si>
  <si>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</si>
  <si>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</si>
  <si>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</si>
  <si>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</si>
  <si>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</si>
  <si>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</si>
  <si>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</si>
  <si>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</si>
  <si>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</si>
  <si>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</si>
  <si>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</si>
  <si>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</si>
  <si>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</si>
  <si>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</si>
  <si>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</si>
  <si>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</si>
  <si>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</si>
  <si>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</si>
  <si>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</si>
  <si>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</si>
  <si>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</si>
  <si>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</si>
  <si>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</si>
  <si>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</si>
  <si>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</si>
  <si>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</si>
  <si>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</si>
  <si>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</si>
  <si>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</si>
  <si>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</si>
  <si>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</si>
  <si>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</si>
  <si>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</si>
  <si>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</si>
  <si>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</si>
  <si>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</si>
  <si>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</si>
  <si>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</si>
  <si>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</si>
  <si>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</si>
  <si>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</si>
  <si>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</si>
  <si>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</si>
  <si>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</si>
  <si>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</si>
  <si>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</si>
  <si>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</si>
  <si>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</si>
  <si>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</si>
  <si>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</si>
  <si>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</si>
  <si>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</si>
  <si>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</si>
  <si>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</si>
  <si>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</si>
  <si>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</si>
  <si>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</si>
  <si>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</si>
  <si>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</si>
  <si>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</si>
  <si>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</si>
  <si>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</si>
  <si>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</si>
  <si>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</si>
  <si>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</si>
  <si>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</si>
  <si>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</si>
  <si>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</si>
  <si>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</si>
  <si>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</si>
  <si>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</si>
  <si>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</si>
  <si>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</si>
  <si>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</si>
  <si>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</si>
  <si>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</si>
  <si>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</si>
  <si>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</si>
  <si>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</si>
  <si>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</si>
  <si>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</si>
  <si>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</si>
  <si>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</si>
  <si>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</si>
  <si>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</si>
  <si>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</si>
  <si>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</si>
  <si>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</si>
  <si>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</si>
  <si>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</si>
  <si>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</si>
  <si>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</si>
  <si>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</si>
  <si>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</si>
  <si>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</si>
  <si>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</si>
  <si>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</si>
  <si>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</si>
  <si>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</si>
  <si>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</si>
  <si>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</si>
  <si>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</si>
  <si>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</si>
  <si>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</si>
  <si>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</si>
  <si>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</si>
  <si>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</si>
  <si>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</si>
  <si>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</si>
  <si>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</si>
  <si>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</si>
  <si>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</si>
  <si>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</si>
  <si>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</si>
  <si>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</si>
  <si>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</si>
  <si>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</si>
  <si>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</si>
  <si>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</si>
  <si>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</si>
  <si>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</si>
  <si>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</si>
  <si>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</si>
  <si>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</si>
  <si>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</si>
  <si>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</si>
  <si>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</si>
  <si>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</si>
  <si>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</si>
  <si>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</si>
  <si>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</si>
  <si>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</si>
  <si>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</si>
  <si>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</si>
  <si>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</si>
  <si>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</si>
  <si>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</si>
  <si>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</si>
  <si>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</si>
  <si>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</si>
  <si>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</si>
  <si>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</si>
  <si>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</si>
  <si>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</si>
  <si>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</si>
  <si>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</si>
  <si>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</si>
  <si>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</si>
  <si>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</si>
  <si>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</si>
  <si>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</si>
  <si>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</si>
  <si>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</si>
  <si>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</si>
  <si>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</si>
  <si>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</si>
  <si>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</si>
  <si>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</si>
  <si>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</si>
  <si>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</si>
  <si>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</si>
  <si>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</si>
  <si>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</si>
  <si>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</si>
  <si>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</si>
  <si>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</si>
  <si>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</si>
  <si>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</si>
  <si>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</si>
  <si>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</si>
  <si>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</si>
  <si>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</si>
  <si>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</si>
  <si>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</si>
  <si>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</si>
  <si>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</si>
  <si>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</si>
  <si>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</si>
  <si>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</si>
  <si>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</si>
  <si>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</si>
  <si>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</si>
  <si>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</si>
  <si>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</si>
  <si>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</si>
  <si>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</si>
  <si>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</si>
  <si>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</si>
  <si>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</si>
  <si>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</si>
  <si>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</si>
  <si>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</si>
  <si>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</si>
  <si>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</si>
  <si>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</si>
  <si>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</si>
  <si>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</si>
  <si>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</si>
  <si>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</si>
  <si>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</si>
  <si>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</si>
  <si>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</si>
  <si>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</si>
  <si>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</si>
  <si>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</si>
  <si>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</si>
  <si>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</si>
  <si>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</si>
  <si>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</si>
  <si>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</si>
  <si>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</si>
  <si>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</si>
  <si>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</si>
  <si>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</si>
  <si>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</si>
  <si>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</si>
  <si>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</si>
  <si>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</si>
  <si>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</si>
  <si>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</si>
  <si>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</si>
  <si>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</si>
  <si>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</si>
  <si>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</si>
  <si>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</si>
  <si>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</si>
  <si>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</si>
  <si>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</si>
  <si>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</si>
  <si>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</si>
  <si>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</si>
  <si>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</si>
  <si>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</si>
  <si>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</si>
  <si>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</si>
  <si>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</si>
  <si>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</si>
  <si>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</si>
  <si>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</si>
  <si>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</si>
  <si>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</si>
  <si>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</si>
  <si>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</si>
  <si>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</si>
  <si>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</si>
  <si>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</si>
  <si>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</si>
  <si>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</si>
  <si>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</si>
  <si>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</si>
  <si>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</si>
  <si>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</si>
  <si>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</si>
  <si>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</si>
  <si>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</si>
  <si>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</si>
  <si>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</si>
  <si>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</si>
  <si>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</si>
  <si>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</si>
  <si>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</si>
  <si>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</si>
  <si>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</si>
  <si>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</si>
  <si>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</si>
  <si>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</si>
  <si>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</si>
  <si>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</si>
  <si>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</si>
  <si>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</si>
  <si>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</si>
  <si>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</si>
  <si>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</si>
  <si>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</si>
  <si>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</si>
  <si>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</si>
  <si>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</si>
  <si>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</si>
  <si>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</si>
  <si>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</si>
  <si>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</si>
  <si>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</si>
  <si>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</si>
  <si>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</si>
  <si>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</si>
  <si>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</si>
  <si>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</si>
  <si>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</si>
  <si>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</si>
  <si>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</si>
  <si>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</si>
  <si>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</si>
  <si>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</si>
  <si>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</si>
  <si>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</si>
  <si>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</si>
  <si>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</si>
  <si>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</si>
  <si>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</si>
  <si>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</si>
  <si>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</si>
  <si>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</si>
  <si>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</si>
  <si>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</si>
  <si>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</si>
  <si>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</si>
  <si>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</si>
  <si>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</si>
  <si>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</si>
  <si>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</si>
  <si>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</si>
  <si>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</si>
  <si>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</si>
  <si>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</si>
  <si>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</si>
  <si>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</si>
  <si>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</si>
  <si>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</si>
  <si>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</si>
  <si>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</si>
  <si>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</si>
  <si>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</si>
  <si>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</si>
  <si>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</si>
  <si>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</si>
  <si>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</si>
  <si>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</si>
  <si>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</si>
  <si>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</si>
  <si>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</si>
  <si>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</si>
  <si>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</si>
  <si>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</si>
  <si>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</si>
  <si>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</si>
  <si>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</si>
  <si>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</si>
  <si>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</si>
  <si>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</si>
  <si>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</si>
  <si>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</si>
  <si>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</si>
  <si>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</si>
  <si>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</si>
  <si>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</si>
  <si>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</si>
  <si>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</si>
  <si>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</si>
  <si>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</si>
  <si>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</si>
  <si>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</si>
  <si>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</si>
  <si>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</si>
  <si>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</si>
  <si>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</si>
  <si>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</si>
  <si>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</si>
  <si>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</si>
  <si>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</si>
  <si>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</si>
  <si>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</si>
  <si>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</si>
  <si>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</si>
  <si>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</si>
  <si>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</si>
  <si>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</si>
  <si>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</si>
  <si>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</si>
  <si>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</si>
  <si>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</si>
  <si>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</si>
  <si>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</si>
  <si>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</si>
  <si>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</si>
  <si>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</si>
  <si>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</si>
  <si>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</si>
  <si>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</si>
  <si>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</si>
  <si>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</si>
  <si>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</si>
  <si>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</si>
  <si>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</si>
  <si>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</si>
  <si>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</si>
  <si>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</si>
  <si>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</si>
  <si>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</si>
  <si>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</si>
  <si>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</si>
  <si>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</si>
  <si>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</si>
  <si>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</si>
  <si>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</si>
  <si>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</si>
  <si>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</si>
  <si>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</si>
  <si>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</si>
  <si>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</si>
  <si>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</si>
  <si>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</si>
  <si>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</si>
  <si>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</si>
  <si>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</si>
  <si>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</si>
  <si>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</si>
  <si>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</si>
  <si>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</si>
  <si>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</si>
  <si>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</si>
  <si>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</si>
  <si>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</si>
  <si>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</si>
  <si>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</si>
  <si>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</si>
  <si>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</si>
  <si>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</si>
  <si>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</si>
  <si>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</si>
  <si>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</si>
  <si>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</si>
  <si>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</si>
  <si>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</si>
  <si>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</si>
  <si>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</si>
  <si>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</si>
  <si>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</si>
  <si>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</si>
  <si>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</si>
  <si>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</si>
  <si>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</si>
  <si>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</si>
  <si>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</si>
  <si>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</si>
  <si>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</si>
  <si>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</si>
  <si>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</si>
  <si>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</si>
  <si>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</si>
  <si>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</si>
  <si>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</si>
  <si>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</si>
  <si>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</si>
  <si>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</si>
  <si>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</si>
  <si>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</si>
  <si>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</si>
  <si>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</si>
  <si>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</si>
  <si>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</si>
  <si>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</si>
  <si>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</si>
  <si>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</si>
  <si>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</si>
  <si>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</si>
  <si>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</si>
  <si>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</si>
  <si>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</si>
  <si>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</si>
  <si>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</si>
  <si>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</si>
  <si>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</si>
  <si>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</si>
  <si>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</si>
  <si>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</si>
  <si>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</si>
  <si>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</si>
  <si>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</si>
  <si>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</si>
  <si>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</si>
  <si>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</si>
  <si>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</si>
  <si>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</si>
  <si>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</si>
  <si>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</si>
  <si>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</si>
  <si>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</si>
  <si>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</si>
  <si>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</si>
  <si>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</si>
  <si>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</si>
  <si>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</si>
  <si>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</si>
  <si>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</si>
  <si>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</si>
  <si>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</si>
  <si>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</si>
  <si>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</si>
  <si>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</si>
  <si>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</si>
  <si>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</si>
  <si>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</si>
  <si>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</si>
  <si>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</si>
  <si>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</si>
  <si>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</si>
  <si>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</si>
  <si>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</si>
  <si>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</si>
  <si>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</si>
  <si>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</si>
  <si>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</si>
  <si>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</si>
  <si>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</si>
  <si>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</si>
  <si>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</si>
  <si>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</si>
  <si>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</si>
  <si>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</si>
  <si>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</si>
  <si>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</si>
  <si>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</si>
  <si>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</si>
  <si>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</si>
  <si>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</si>
  <si>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</si>
  <si>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</si>
  <si>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</si>
  <si>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</si>
  <si>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</si>
  <si>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</si>
  <si>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</si>
  <si>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</si>
  <si>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</si>
  <si>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</si>
  <si>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</si>
  <si>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</si>
  <si>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</si>
  <si>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</si>
  <si>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</si>
  <si>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</si>
  <si>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</si>
  <si>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</si>
  <si>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</si>
  <si>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</si>
  <si>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</si>
  <si>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</si>
  <si>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</si>
  <si>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</si>
  <si>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</si>
  <si>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</si>
  <si>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</si>
  <si>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</si>
  <si>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</si>
  <si>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</si>
  <si>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</si>
  <si>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</si>
  <si>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</si>
  <si>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</si>
  <si>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</si>
  <si>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</si>
  <si>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</si>
  <si>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</si>
  <si>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</si>
  <si>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</si>
  <si>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</si>
  <si>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</si>
  <si>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</si>
  <si>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</si>
  <si>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</si>
  <si>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</si>
  <si>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</si>
  <si>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</si>
  <si>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</si>
  <si>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</si>
  <si>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</si>
  <si>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</si>
  <si>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</si>
  <si>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</si>
  <si>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</si>
  <si>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</si>
  <si>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</si>
  <si>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</si>
  <si>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</si>
  <si>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</si>
  <si>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</si>
  <si>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</si>
  <si>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</si>
  <si>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</si>
  <si>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</si>
  <si>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</si>
  <si>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</si>
  <si>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</si>
  <si>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</si>
  <si>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</si>
  <si>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</si>
  <si>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</si>
  <si>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</si>
  <si>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</si>
  <si>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</si>
  <si>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</si>
  <si>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</si>
  <si>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</si>
  <si>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</si>
  <si>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</si>
  <si>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</si>
  <si>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</si>
  <si>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</si>
  <si>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</si>
  <si>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</si>
  <si>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</si>
  <si>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</si>
  <si>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</si>
  <si>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</si>
  <si>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</si>
  <si>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</si>
  <si>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</si>
  <si>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</si>
  <si>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</si>
  <si>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</si>
  <si>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</si>
  <si>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</si>
  <si>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</si>
  <si>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</si>
  <si>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</si>
  <si>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</si>
  <si>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</si>
  <si>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</si>
  <si>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</si>
  <si>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</si>
  <si>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</si>
  <si>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</si>
  <si>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</si>
  <si>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</si>
  <si>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</si>
  <si>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</si>
  <si>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</si>
  <si>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</si>
  <si>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</si>
  <si>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</si>
  <si>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</si>
  <si>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</si>
  <si>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</si>
  <si>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</si>
  <si>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</si>
  <si>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</si>
  <si>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</si>
  <si>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</si>
  <si>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</si>
  <si>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</si>
  <si>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</si>
  <si>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</si>
  <si>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</si>
  <si>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</si>
  <si>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</si>
  <si>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</si>
  <si>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</si>
  <si>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</si>
  <si>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</si>
  <si>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</si>
  <si>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</si>
  <si>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</si>
  <si>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</si>
  <si>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</si>
  <si>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</si>
  <si>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</si>
  <si>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</si>
  <si>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</si>
  <si>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</si>
  <si>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</si>
  <si>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</si>
  <si>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</si>
  <si>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</si>
  <si>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</si>
  <si>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</si>
  <si>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</si>
  <si>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</si>
  <si>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</si>
  <si>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</si>
  <si>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</si>
  <si>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</si>
  <si>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</si>
  <si>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</si>
  <si>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</si>
  <si>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</si>
  <si>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</si>
  <si>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</si>
  <si>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</si>
  <si>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</si>
  <si>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</si>
  <si>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</si>
  <si>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</si>
  <si>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</si>
  <si>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</si>
  <si>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</si>
  <si>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</si>
  <si>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</si>
  <si>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</si>
  <si>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</si>
  <si>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</si>
  <si>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</si>
  <si>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</si>
  <si>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</si>
  <si>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</si>
  <si>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</si>
  <si>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</si>
  <si>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</si>
  <si>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</si>
  <si>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</si>
  <si>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</si>
  <si>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</si>
  <si>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</si>
  <si>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</si>
  <si>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</si>
  <si>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</si>
  <si>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</si>
  <si>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</si>
  <si>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</si>
  <si>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</si>
  <si>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</si>
  <si>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</si>
  <si>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</si>
  <si>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</si>
  <si>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</si>
  <si>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</si>
  <si>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</si>
  <si>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</si>
  <si>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</si>
  <si>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</si>
  <si>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</si>
  <si>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</si>
  <si>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</si>
  <si>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</si>
  <si>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</si>
  <si>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</si>
  <si>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</si>
  <si>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</si>
  <si>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</si>
  <si>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</si>
  <si>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</si>
  <si>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</si>
  <si>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</si>
  <si>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</si>
  <si>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</si>
  <si>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</si>
  <si>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</si>
  <si>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</si>
  <si>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</si>
  <si>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</si>
  <si>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</si>
  <si>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</si>
  <si>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</si>
  <si>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</si>
  <si>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</si>
  <si>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</si>
  <si>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</si>
  <si>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</si>
  <si>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</si>
  <si>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</si>
  <si>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</si>
  <si>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</si>
  <si>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</si>
  <si>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</si>
  <si>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</si>
  <si>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</si>
  <si>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</si>
  <si>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</si>
  <si>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</si>
  <si>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</si>
  <si>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</si>
  <si>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</si>
  <si>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</si>
  <si>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</si>
  <si>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</si>
  <si>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</si>
  <si>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</si>
  <si>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</si>
  <si>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</si>
  <si>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</si>
  <si>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</si>
  <si>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</si>
  <si>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</si>
  <si>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</si>
  <si>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</si>
  <si>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</si>
  <si>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</si>
  <si>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</si>
  <si>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</si>
  <si>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</si>
  <si>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</si>
  <si>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</si>
  <si>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</si>
  <si>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</si>
  <si>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</si>
  <si>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</si>
  <si>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</si>
  <si>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</si>
  <si>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</si>
  <si>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</si>
  <si>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</si>
  <si>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</si>
  <si>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</si>
  <si>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</si>
  <si>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</si>
  <si>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</si>
  <si>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</si>
  <si>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</si>
  <si>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</si>
  <si>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</si>
  <si>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</si>
  <si>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</si>
  <si>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</si>
  <si>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</si>
  <si>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</si>
  <si>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</si>
  <si>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</si>
  <si>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</si>
  <si>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</si>
  <si>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</si>
  <si>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</si>
  <si>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</si>
  <si>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</si>
  <si>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</si>
  <si>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</si>
  <si>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</si>
  <si>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</si>
  <si>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</si>
  <si>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</si>
  <si>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</si>
  <si>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</si>
  <si>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</si>
  <si>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</si>
  <si>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</si>
  <si>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</si>
  <si>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</si>
  <si>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</si>
  <si>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</si>
  <si>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</si>
  <si>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</si>
  <si>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</si>
  <si>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</si>
  <si>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</si>
  <si>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</si>
  <si>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</si>
  <si>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</si>
  <si>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</si>
  <si>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</si>
  <si>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</si>
  <si>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</si>
  <si>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</si>
  <si>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</si>
  <si>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</si>
  <si>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</si>
  <si>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</si>
  <si>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</si>
  <si>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</si>
  <si>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</si>
  <si>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</si>
  <si>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</si>
  <si>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</si>
  <si>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</si>
  <si>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</si>
  <si>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</si>
  <si>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</si>
  <si>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</si>
  <si>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</si>
  <si>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</si>
  <si>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</si>
  <si>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</si>
  <si>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</si>
  <si>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</si>
  <si>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</si>
  <si>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</si>
  <si>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</si>
  <si>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</si>
  <si>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</si>
  <si>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</si>
  <si>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</si>
  <si>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</si>
  <si>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</si>
  <si>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</si>
  <si>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</si>
  <si>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</si>
  <si>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</si>
  <si>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</si>
  <si>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</si>
  <si>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</si>
  <si>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</si>
  <si>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</si>
  <si>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</si>
  <si>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</si>
  <si>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</si>
  <si>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</si>
  <si>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</si>
  <si>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</si>
  <si>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</si>
  <si>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</si>
  <si>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</si>
  <si>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</si>
  <si>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</si>
  <si>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</si>
  <si>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</si>
  <si>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</si>
  <si>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</si>
  <si>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</si>
  <si>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</si>
  <si>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</si>
  <si>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</si>
  <si>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</si>
  <si>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</si>
  <si>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</si>
  <si>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</si>
  <si>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</si>
  <si>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</si>
  <si>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</si>
  <si>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</si>
  <si>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</si>
  <si>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</si>
  <si>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</si>
  <si>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</si>
  <si>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</si>
  <si>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</si>
  <si>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</si>
  <si>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</si>
  <si>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</si>
  <si>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</si>
  <si>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</si>
  <si>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</si>
  <si>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</si>
  <si>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</si>
  <si>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</si>
  <si>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</si>
  <si>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</si>
  <si>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</si>
  <si>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</si>
  <si>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</si>
  <si>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</si>
  <si>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</si>
  <si>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</si>
  <si>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</si>
  <si>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</si>
  <si>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</si>
  <si>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</si>
  <si>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</si>
  <si>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</si>
  <si>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</si>
  <si>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</si>
  <si>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</si>
  <si>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</si>
  <si>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</si>
  <si>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</si>
  <si>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</si>
  <si>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</si>
  <si>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</si>
  <si>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</si>
  <si>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</si>
  <si>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</si>
  <si>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</si>
  <si>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</si>
  <si>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</si>
  <si>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</si>
  <si>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</si>
  <si>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</si>
  <si>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</si>
  <si>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</si>
  <si>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</si>
  <si>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</si>
  <si>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</si>
  <si>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</si>
  <si>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</si>
  <si>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</si>
  <si>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</si>
  <si>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</si>
  <si>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</si>
  <si>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</si>
  <si>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</si>
  <si>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</si>
  <si>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</si>
  <si>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</si>
  <si>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</si>
  <si>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</si>
  <si>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</si>
  <si>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</si>
  <si>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</si>
  <si>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</si>
  <si>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</si>
  <si>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</si>
  <si>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</si>
  <si>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</si>
  <si>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</si>
  <si>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</si>
  <si>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</si>
  <si>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</si>
  <si>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</si>
  <si>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</si>
  <si>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</si>
  <si>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</si>
  <si>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</si>
  <si>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</si>
  <si>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</si>
  <si>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</si>
  <si>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</si>
  <si>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</si>
  <si>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</si>
  <si>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</si>
  <si>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</si>
  <si>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</si>
  <si>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</si>
  <si>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</si>
  <si>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</si>
  <si>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</si>
  <si>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</si>
  <si>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</si>
  <si>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</si>
  <si>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</si>
  <si>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</si>
  <si>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</si>
  <si>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</si>
  <si>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</si>
  <si>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</si>
  <si>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</si>
  <si>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</si>
  <si>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</si>
  <si>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</si>
  <si>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</si>
  <si>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</si>
  <si>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</si>
  <si>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</si>
  <si>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</si>
  <si>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</si>
  <si>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</si>
  <si>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</si>
  <si>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</si>
  <si>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</si>
  <si>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</si>
  <si>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</si>
  <si>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</si>
  <si>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</si>
  <si>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</si>
  <si>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</si>
  <si>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</si>
  <si>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</si>
  <si>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</si>
  <si>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</si>
  <si>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</si>
  <si>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</si>
  <si>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</si>
  <si>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</si>
  <si>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</si>
  <si>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</si>
  <si>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</si>
  <si>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</si>
  <si>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</si>
  <si>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</si>
  <si>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</si>
  <si>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</si>
  <si>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</si>
  <si>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</si>
  <si>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</si>
  <si>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</si>
  <si>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</si>
  <si>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</si>
  <si>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</si>
  <si>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</si>
  <si>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</si>
  <si>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</si>
  <si>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</si>
  <si>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</si>
  <si>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</si>
  <si>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</si>
  <si>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</si>
  <si>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</si>
  <si>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</si>
  <si>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</si>
  <si>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</si>
  <si>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</si>
  <si>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</si>
  <si>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</si>
  <si>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</si>
  <si>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</si>
  <si>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</si>
  <si>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</si>
  <si>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</si>
  <si>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</si>
  <si>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</si>
  <si>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</si>
  <si>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</si>
  <si>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</si>
  <si>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</si>
  <si>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</si>
  <si>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</si>
  <si>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</si>
  <si>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</si>
  <si>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</si>
  <si>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</si>
  <si>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</si>
  <si>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</si>
  <si>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</si>
  <si>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</si>
  <si>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</si>
  <si>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</si>
  <si>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</si>
  <si>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</si>
  <si>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</si>
  <si>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</si>
  <si>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</si>
  <si>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</si>
  <si>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</si>
  <si>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</si>
  <si>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</si>
  <si>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</si>
  <si>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</si>
  <si>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</si>
  <si>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</si>
  <si>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</si>
  <si>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</si>
  <si>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</si>
  <si>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</si>
  <si>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</si>
  <si>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</si>
  <si>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</si>
  <si>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</si>
  <si>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</si>
  <si>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</si>
  <si>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</si>
  <si>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</si>
  <si>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</si>
  <si>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</si>
  <si>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</si>
  <si>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</si>
  <si>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</si>
  <si>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</si>
  <si>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</si>
  <si>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</si>
  <si>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</si>
  <si>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</si>
  <si>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</si>
  <si>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</si>
  <si>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</si>
  <si>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</si>
  <si>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</si>
  <si>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</si>
  <si>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</si>
  <si>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</si>
  <si>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</si>
  <si>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</si>
  <si>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</si>
  <si>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</si>
  <si>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</si>
  <si>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</si>
  <si>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</si>
  <si>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</si>
  <si>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</si>
  <si>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</si>
  <si>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</si>
  <si>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</si>
  <si>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</si>
  <si>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</si>
  <si>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</si>
  <si>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</si>
  <si>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</si>
  <si>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</si>
  <si>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</si>
  <si>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</si>
  <si>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</si>
  <si>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</si>
  <si>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</si>
  <si>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</si>
  <si>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</si>
  <si>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</si>
  <si>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</si>
  <si>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</si>
  <si>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</si>
  <si>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</si>
  <si>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</si>
  <si>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</si>
  <si>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</si>
  <si>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</si>
  <si>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</si>
  <si>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</si>
  <si>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</si>
  <si>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</si>
  <si>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</si>
  <si>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</si>
  <si>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</si>
  <si>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</si>
  <si>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</si>
  <si>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</si>
  <si>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</si>
  <si>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</si>
  <si>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</si>
  <si>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</si>
  <si>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</si>
  <si>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</si>
  <si>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</si>
  <si>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</si>
  <si>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</si>
  <si>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</si>
  <si>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</si>
  <si>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</si>
  <si>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</si>
  <si>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</si>
  <si>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</si>
  <si>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</si>
  <si>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</si>
  <si>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</si>
  <si>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</si>
  <si>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</si>
  <si>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</si>
  <si>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</si>
  <si>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</si>
  <si>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</si>
  <si>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</si>
  <si>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</si>
  <si>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</si>
  <si>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</si>
  <si>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</si>
  <si>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</si>
  <si>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</si>
  <si>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</si>
  <si>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</si>
  <si>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</si>
  <si>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</si>
  <si>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</si>
  <si>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</si>
  <si>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</si>
  <si>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</si>
  <si>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</si>
  <si>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</si>
  <si>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</si>
  <si>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</si>
  <si>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</si>
  <si>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</si>
  <si>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</si>
  <si>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</si>
  <si>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</si>
  <si>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</si>
  <si>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</si>
  <si>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</si>
  <si>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</si>
  <si>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</si>
  <si>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</si>
  <si>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</si>
  <si>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</si>
  <si>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</si>
  <si>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</si>
  <si>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</si>
  <si>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</si>
  <si>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</si>
  <si>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</si>
  <si>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</si>
  <si>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</si>
  <si>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</si>
  <si>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</si>
  <si>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</si>
  <si>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</si>
  <si>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</si>
  <si>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</si>
  <si>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</si>
  <si>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</si>
  <si>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</si>
  <si>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</si>
  <si>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</si>
  <si>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</si>
  <si>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</si>
  <si>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</si>
  <si>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</si>
  <si>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</si>
  <si>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</si>
  <si>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</si>
  <si>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</si>
  <si>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</si>
  <si>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</si>
  <si>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</si>
  <si>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</si>
  <si>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</si>
  <si>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</si>
  <si>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</si>
  <si>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</si>
  <si>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</si>
  <si>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</si>
  <si>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</si>
  <si>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</si>
  <si>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</si>
  <si>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</si>
  <si>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</si>
  <si>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</si>
  <si>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</si>
  <si>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</si>
  <si>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</si>
  <si>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</si>
  <si>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</si>
  <si>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</si>
  <si>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</si>
  <si>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</si>
  <si>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</si>
  <si>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</si>
  <si>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</si>
  <si>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</si>
  <si>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</si>
  <si>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</si>
  <si>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</si>
  <si>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</si>
  <si>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</si>
  <si>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</si>
  <si>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</si>
  <si>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</si>
  <si>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</si>
  <si>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</si>
  <si>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</si>
  <si>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</si>
  <si>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</si>
  <si>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</si>
  <si>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</si>
  <si>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</si>
  <si>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</si>
  <si>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</si>
  <si>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</si>
  <si>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</si>
  <si>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</si>
  <si>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</si>
  <si>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</si>
  <si>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</si>
  <si>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</si>
  <si>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</si>
  <si>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</si>
  <si>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</si>
  <si>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</si>
  <si>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</si>
  <si>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</si>
  <si>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</si>
  <si>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</si>
  <si>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</si>
  <si>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</si>
  <si>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</si>
  <si>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</si>
  <si>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</si>
  <si>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</si>
  <si>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</si>
  <si>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</si>
  <si>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</si>
  <si>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</si>
  <si>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</si>
  <si>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</si>
  <si>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</si>
  <si>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</si>
  <si>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</si>
  <si>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</si>
  <si>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</si>
  <si>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</si>
  <si>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</si>
  <si>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</si>
  <si>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</si>
  <si>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</si>
  <si>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</si>
  <si>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</si>
  <si>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</si>
  <si>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</si>
  <si>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</si>
  <si>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</si>
  <si>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</si>
  <si>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</si>
  <si>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</si>
  <si>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</si>
  <si>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</si>
  <si>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</si>
  <si>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</si>
  <si>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</si>
  <si>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</si>
  <si>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</si>
  <si>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</si>
  <si>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</si>
  <si>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</si>
  <si>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</si>
  <si>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</si>
  <si>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</si>
  <si>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</si>
  <si>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</si>
  <si>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</si>
  <si>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</si>
  <si>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</si>
  <si>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</si>
  <si>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</si>
  <si>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</si>
  <si>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</si>
  <si>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</si>
  <si>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</si>
  <si>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</si>
  <si>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</si>
  <si>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</si>
  <si>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</si>
  <si>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</si>
  <si>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</si>
  <si>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</si>
  <si>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</si>
  <si>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</si>
  <si>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</si>
  <si>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</si>
  <si>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</si>
  <si>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</si>
  <si>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</si>
  <si>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</si>
  <si>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</si>
  <si>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</si>
  <si>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</si>
  <si>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</si>
  <si>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</si>
  <si>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</si>
  <si>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</si>
  <si>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</si>
  <si>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</si>
  <si>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</si>
  <si>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</si>
  <si>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</si>
  <si>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</si>
  <si>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</si>
  <si>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</si>
  <si>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</si>
  <si>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</si>
  <si>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</si>
  <si>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</si>
  <si>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</si>
  <si>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</si>
  <si>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</si>
  <si>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</si>
  <si>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</si>
  <si>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</si>
  <si>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</si>
  <si>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</si>
  <si>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</si>
  <si>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</si>
  <si>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</si>
  <si>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</si>
  <si>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</si>
  <si>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</si>
  <si>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</si>
  <si>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</si>
  <si>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</si>
  <si>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</si>
  <si>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</si>
  <si>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</si>
  <si>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</si>
  <si>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</si>
  <si>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</si>
  <si>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</si>
  <si>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</si>
  <si>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</si>
  <si>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</si>
  <si>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</si>
  <si>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</si>
  <si>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</si>
  <si>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</si>
  <si>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</si>
  <si>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</si>
  <si>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</si>
  <si>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</si>
  <si>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</si>
  <si>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</si>
  <si>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</si>
  <si>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</si>
  <si>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</si>
  <si>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</si>
  <si>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</si>
  <si>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</si>
  <si>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</si>
  <si>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</si>
  <si>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</si>
  <si>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</si>
  <si>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</si>
  <si>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</si>
  <si>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</si>
  <si>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</si>
  <si>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</si>
  <si>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</si>
  <si>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</si>
  <si>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</si>
  <si>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</si>
  <si>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</si>
  <si>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</si>
  <si>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</si>
  <si>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</si>
  <si>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</si>
  <si>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</si>
  <si>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</si>
  <si>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</si>
  <si>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</si>
  <si>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</si>
  <si>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</si>
  <si>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</si>
  <si>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</si>
  <si>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</si>
  <si>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</si>
  <si>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</si>
  <si>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</si>
  <si>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</si>
  <si>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</si>
  <si>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</si>
  <si>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</si>
  <si>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</si>
  <si>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</si>
  <si>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</si>
  <si>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</si>
  <si>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</si>
  <si>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</si>
  <si>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</si>
  <si>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</si>
  <si>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</si>
  <si>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</si>
  <si>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</si>
  <si>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</si>
  <si>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</si>
  <si>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</si>
  <si>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</si>
  <si>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</si>
  <si>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</si>
  <si>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</si>
  <si>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</si>
  <si>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</si>
  <si>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</si>
  <si>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</si>
  <si>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</si>
  <si>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</si>
  <si>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</si>
  <si>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</si>
  <si>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</si>
  <si>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</si>
  <si>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</si>
  <si>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</si>
  <si>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</si>
  <si>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</si>
  <si>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</si>
  <si>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</si>
  <si>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</si>
  <si>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</si>
  <si>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</si>
  <si>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</si>
  <si>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</si>
  <si>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</si>
  <si>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</si>
  <si>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</si>
  <si>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</si>
  <si>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</si>
  <si>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</si>
  <si>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</si>
  <si>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</si>
  <si>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</si>
  <si>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</si>
  <si>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</si>
  <si>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</si>
  <si>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</si>
  <si>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</si>
  <si>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</si>
  <si>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</si>
  <si>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</si>
  <si>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</si>
  <si>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</si>
  <si>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</si>
  <si>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</si>
  <si>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</si>
  <si>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</si>
  <si>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</si>
  <si>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</si>
  <si>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</si>
  <si>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</si>
  <si>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</si>
  <si>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</si>
  <si>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</si>
  <si>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</si>
  <si>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</si>
  <si>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</si>
  <si>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</si>
  <si>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</si>
  <si>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</si>
  <si>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</si>
  <si>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</si>
  <si>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</si>
  <si>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</si>
  <si>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</si>
  <si>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</si>
  <si>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</si>
  <si>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</si>
  <si>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</si>
  <si>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</si>
  <si>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</si>
  <si>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</si>
  <si>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</si>
  <si>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</si>
  <si>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</si>
  <si>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</si>
  <si>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</si>
  <si>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</si>
  <si>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</si>
  <si>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</si>
  <si>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</si>
  <si>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</si>
  <si>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</si>
  <si>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</si>
  <si>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</si>
  <si>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</si>
  <si>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</si>
  <si>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</si>
  <si>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</si>
  <si>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</si>
  <si>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</si>
  <si>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</si>
  <si>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</si>
  <si>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</si>
  <si>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</si>
  <si>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</si>
  <si>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</si>
  <si>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</si>
  <si>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</si>
  <si>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</si>
  <si>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</si>
  <si>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</si>
  <si>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</si>
  <si>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</si>
  <si>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</si>
  <si>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</si>
  <si>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</si>
  <si>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</si>
  <si>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</si>
  <si>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</si>
  <si>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</si>
  <si>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</si>
  <si>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</si>
  <si>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</si>
  <si>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</si>
  <si>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</si>
  <si>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</si>
  <si>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</si>
  <si>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</si>
  <si>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</si>
  <si>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</si>
  <si>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</si>
  <si>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</si>
  <si>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</si>
  <si>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</si>
  <si>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</si>
  <si>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</si>
  <si>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</si>
  <si>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</si>
  <si>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</si>
  <si>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</si>
  <si>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</si>
  <si>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</si>
  <si>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</si>
  <si>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</si>
  <si>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</si>
  <si>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</si>
  <si>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</si>
  <si>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</si>
  <si>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</si>
  <si>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</si>
  <si>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</si>
  <si>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</si>
  <si>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</si>
  <si>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</si>
  <si>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</si>
  <si>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</si>
  <si>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</si>
  <si>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</si>
  <si>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</si>
  <si>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</si>
  <si>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</si>
  <si>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</si>
  <si>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</si>
  <si>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</si>
  <si>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</si>
  <si>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</si>
  <si>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</si>
  <si>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</si>
  <si>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</si>
  <si>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</si>
  <si>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</si>
  <si>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</si>
  <si>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</si>
  <si>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</si>
  <si>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</si>
  <si>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</si>
  <si>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</si>
  <si>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</si>
  <si>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</si>
  <si>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</si>
  <si>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</si>
  <si>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</si>
  <si>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</si>
  <si>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</si>
  <si>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</si>
  <si>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</si>
  <si>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</si>
  <si>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</si>
  <si>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</si>
  <si>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</si>
  <si>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</si>
  <si>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</si>
  <si>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</si>
  <si>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</si>
  <si>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</si>
  <si>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</si>
  <si>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</si>
  <si>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</si>
  <si>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</si>
  <si>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</si>
  <si>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</si>
  <si>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</si>
  <si>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</si>
  <si>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</si>
  <si>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</si>
  <si>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</si>
  <si>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</si>
  <si>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</si>
  <si>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</si>
  <si>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</si>
  <si>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</si>
  <si>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</si>
  <si>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</si>
  <si>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</si>
  <si>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</si>
  <si>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</si>
  <si>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</si>
  <si>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</si>
  <si>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</si>
  <si>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</si>
  <si>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</si>
  <si>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</si>
  <si>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</si>
  <si>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</si>
  <si>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</si>
  <si>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</si>
  <si>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</si>
  <si>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</si>
  <si>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</si>
  <si>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</si>
  <si>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</si>
  <si>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</si>
  <si>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</si>
  <si>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</si>
  <si>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</si>
  <si>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</si>
  <si>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</si>
  <si>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</si>
  <si>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</si>
  <si>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</si>
  <si>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</si>
  <si>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</si>
  <si>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</si>
  <si>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</si>
  <si>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</si>
  <si>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</si>
  <si>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</si>
  <si>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</si>
  <si>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</si>
  <si>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</si>
  <si>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</si>
  <si>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</si>
  <si>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</si>
  <si>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</si>
  <si>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</si>
  <si>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</si>
  <si>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</si>
  <si>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</si>
  <si>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</si>
  <si>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</si>
  <si>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</si>
  <si>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</si>
  <si>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</si>
  <si>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</si>
  <si>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</si>
  <si>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</si>
  <si>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</si>
  <si>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</si>
  <si>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</si>
  <si>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</si>
  <si>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</si>
  <si>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</si>
  <si>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</si>
  <si>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</si>
  <si>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</si>
  <si>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</si>
  <si>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</si>
  <si>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</si>
  <si>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</si>
  <si>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</si>
  <si>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</si>
  <si>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</si>
  <si>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</si>
  <si>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</si>
  <si>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</si>
  <si>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</si>
  <si>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</si>
  <si>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</si>
  <si>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</si>
  <si>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</si>
  <si>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</si>
  <si>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</si>
  <si>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</si>
  <si>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</si>
  <si>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</si>
  <si>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</si>
  <si>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</si>
  <si>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</si>
  <si>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</si>
  <si>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</si>
  <si>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</si>
  <si>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</si>
  <si>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</si>
  <si>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</si>
  <si>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</si>
  <si>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</si>
  <si>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</si>
  <si>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</si>
  <si>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</si>
  <si>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</si>
  <si>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</si>
  <si>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</si>
  <si>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</si>
  <si>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</si>
  <si>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</si>
  <si>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</si>
  <si>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</si>
  <si>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</si>
  <si>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</si>
  <si>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</si>
  <si>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</si>
  <si>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</si>
  <si>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</si>
  <si>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</si>
  <si>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</si>
  <si>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</si>
  <si>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</si>
  <si>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</si>
  <si>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</si>
  <si>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</si>
  <si>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</si>
  <si>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</si>
  <si>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</si>
  <si>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</si>
  <si>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</si>
  <si>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</si>
  <si>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</si>
  <si>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</si>
  <si>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</si>
  <si>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</si>
  <si>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</si>
  <si>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</si>
  <si>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</si>
  <si>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</si>
  <si>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</si>
  <si>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</si>
  <si>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</si>
  <si>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</si>
  <si>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</si>
  <si>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</si>
  <si>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</si>
  <si>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</si>
  <si>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</si>
  <si>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</si>
  <si>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</si>
  <si>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</si>
  <si>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</si>
  <si>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</si>
  <si>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</si>
  <si>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</si>
  <si>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</si>
  <si>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</si>
  <si>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</si>
  <si>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</si>
  <si>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</si>
  <si>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</si>
  <si>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</si>
  <si>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</si>
  <si>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</si>
  <si>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</si>
  <si>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</si>
  <si>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</si>
  <si>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</si>
  <si>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</si>
  <si>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</si>
  <si>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</si>
  <si>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</si>
  <si>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</si>
  <si>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</si>
  <si>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</si>
  <si>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</si>
  <si>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</si>
  <si>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</si>
  <si>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</si>
  <si>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</si>
  <si>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</si>
  <si>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</si>
  <si>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</si>
  <si>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</si>
  <si>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</si>
  <si>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</si>
  <si>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</si>
  <si>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</si>
  <si>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</si>
  <si>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</si>
  <si>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</si>
  <si>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</si>
  <si>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</si>
  <si>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</si>
  <si>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</si>
  <si>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</si>
  <si>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</si>
  <si>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</si>
  <si>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</si>
  <si>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</si>
  <si>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</si>
  <si>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</si>
  <si>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</si>
  <si>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</si>
  <si>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</si>
  <si>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</si>
  <si>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</si>
  <si>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</si>
  <si>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</si>
  <si>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</si>
  <si>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</si>
  <si>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</si>
  <si>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</si>
  <si>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</si>
  <si>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</si>
  <si>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</si>
  <si>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</si>
  <si>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</si>
  <si>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</si>
  <si>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</si>
  <si>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</si>
  <si>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</si>
  <si>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</si>
  <si>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</si>
  <si>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</si>
  <si>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</si>
  <si>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</si>
  <si>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</si>
  <si>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</si>
  <si>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</si>
  <si>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</si>
  <si>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</si>
  <si>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</si>
  <si>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</si>
  <si>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</si>
  <si>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</si>
  <si>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</si>
  <si>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</si>
  <si>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</si>
  <si>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</si>
  <si>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</si>
  <si>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</si>
  <si>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</si>
  <si>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</si>
  <si>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</si>
  <si>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</si>
  <si>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</si>
  <si>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</si>
  <si>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</si>
  <si>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</si>
  <si>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</si>
  <si>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</si>
  <si>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</si>
  <si>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</si>
  <si>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</si>
  <si>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</si>
  <si>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</si>
  <si>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</si>
  <si>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</si>
  <si>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</si>
  <si>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</si>
  <si>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</si>
  <si>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</si>
  <si>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</si>
  <si>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</si>
  <si>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</si>
  <si>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</si>
  <si>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</si>
  <si>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</si>
  <si>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</si>
  <si>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</si>
  <si>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</si>
  <si>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</si>
  <si>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</si>
  <si>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</si>
  <si>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</si>
  <si>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</si>
  <si>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</si>
  <si>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</si>
  <si>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</si>
  <si>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</si>
  <si>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</si>
  <si>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</si>
  <si>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</si>
  <si>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</si>
  <si>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</si>
  <si>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</si>
  <si>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</si>
  <si>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</si>
  <si>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</si>
  <si>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</si>
  <si>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</si>
  <si>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</si>
  <si>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</si>
  <si>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</si>
  <si>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</si>
  <si>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</si>
  <si>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</si>
  <si>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</si>
  <si>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</si>
  <si>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</si>
  <si>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</si>
  <si>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</si>
  <si>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</si>
  <si>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</si>
  <si>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</si>
  <si>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</si>
  <si>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</si>
  <si>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</si>
  <si>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</si>
  <si>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</si>
  <si>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</si>
  <si>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</si>
  <si>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</si>
  <si>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</si>
  <si>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</si>
  <si>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</si>
  <si>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</si>
  <si>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</si>
  <si>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</si>
  <si>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</si>
  <si>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</si>
  <si>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</si>
  <si>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</si>
  <si>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</si>
  <si>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</si>
  <si>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</si>
  <si>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</si>
  <si>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</si>
  <si>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</si>
  <si>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</si>
  <si>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</si>
  <si>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</si>
  <si>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</si>
  <si>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</si>
  <si>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</si>
  <si>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</si>
  <si>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</si>
  <si>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</si>
  <si>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</si>
  <si>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</si>
  <si>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</si>
  <si>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</si>
  <si>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</si>
  <si>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</si>
  <si>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</si>
  <si>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</si>
  <si>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</si>
  <si>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</si>
  <si>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</si>
  <si>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</si>
  <si>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</si>
  <si>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</si>
  <si>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</si>
  <si>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</si>
  <si>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</si>
  <si>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</si>
  <si>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</si>
  <si>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</si>
  <si>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</si>
  <si>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</si>
  <si>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</si>
  <si>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</si>
  <si>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</si>
  <si>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</si>
  <si>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</si>
  <si>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</si>
  <si>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</si>
  <si>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</si>
  <si>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</si>
  <si>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</si>
  <si>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</si>
  <si>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</si>
  <si>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</si>
  <si>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</si>
  <si>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</si>
  <si>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</si>
  <si>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</si>
  <si>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</si>
  <si>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</si>
  <si>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</si>
  <si>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</si>
  <si>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</si>
  <si>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</si>
  <si>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</si>
  <si>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</si>
  <si>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</si>
  <si>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</si>
  <si>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</si>
  <si>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</si>
  <si>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</si>
  <si>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</si>
  <si>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</si>
  <si>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</si>
  <si>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</si>
  <si>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</si>
  <si>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</si>
  <si>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</si>
  <si>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</si>
  <si>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</si>
  <si>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</si>
  <si>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</si>
  <si>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</si>
  <si>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</si>
  <si>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</si>
  <si>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</si>
  <si>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</si>
  <si>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</si>
  <si>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</si>
  <si>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</si>
  <si>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</si>
  <si>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</si>
  <si>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</si>
  <si>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</si>
  <si>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</si>
  <si>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</si>
  <si>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</si>
  <si>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</si>
  <si>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</si>
  <si>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</si>
  <si>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</si>
  <si>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</si>
  <si>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</si>
  <si>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</si>
  <si>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</si>
  <si>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</si>
  <si>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</si>
  <si>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</si>
  <si>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</si>
  <si>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</si>
  <si>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</si>
  <si>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</si>
  <si>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</si>
  <si>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</si>
  <si>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</si>
  <si>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</si>
  <si>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</si>
  <si>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</si>
  <si>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</si>
  <si>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</si>
  <si>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</si>
  <si>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</si>
  <si>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</si>
  <si>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</si>
  <si>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</si>
  <si>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</si>
  <si>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</si>
  <si>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</si>
  <si>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</si>
  <si>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</si>
  <si>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</si>
  <si>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</si>
  <si>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</si>
  <si>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</si>
  <si>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</si>
  <si>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</si>
  <si>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</si>
  <si>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</si>
  <si>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</si>
  <si>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</si>
  <si>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</si>
  <si>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</si>
  <si>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</si>
  <si>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</si>
  <si>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</si>
  <si>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</si>
  <si>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</si>
  <si>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</si>
  <si>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</si>
  <si>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</si>
  <si>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</si>
  <si>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</si>
  <si>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</si>
  <si>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</si>
  <si>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</si>
  <si>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</si>
  <si>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</si>
  <si>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</si>
  <si>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</si>
  <si>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</si>
  <si>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</si>
  <si>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</si>
  <si>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</si>
  <si>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</si>
  <si>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</si>
  <si>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</si>
  <si>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</si>
  <si>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</si>
  <si>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</si>
  <si>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</si>
  <si>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</si>
  <si>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</si>
  <si>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</si>
  <si>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</si>
  <si>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</si>
  <si>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</si>
  <si>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</si>
  <si>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</si>
  <si>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</si>
  <si>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</si>
  <si>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</si>
  <si>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</si>
  <si>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</si>
  <si>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</si>
  <si>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</si>
  <si>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</si>
  <si>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</si>
  <si>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</si>
  <si>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</si>
  <si>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</si>
  <si>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</si>
  <si>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</si>
  <si>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</si>
  <si>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</si>
  <si>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</si>
  <si>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</si>
  <si>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</si>
  <si>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</si>
  <si>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</si>
  <si>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</si>
  <si>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</si>
  <si>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</si>
  <si>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</si>
  <si>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</si>
  <si>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</si>
  <si>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</si>
  <si>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</si>
  <si>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</si>
  <si>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</si>
  <si>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</si>
  <si>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</si>
  <si>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</si>
  <si>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</si>
  <si>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</si>
  <si>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</si>
  <si>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</si>
  <si>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</si>
  <si>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</si>
  <si>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</si>
  <si>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</si>
  <si>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</si>
  <si>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</si>
  <si>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</si>
  <si>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</si>
  <si>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</si>
  <si>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</si>
  <si>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</si>
  <si>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</si>
  <si>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</si>
  <si>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</si>
  <si>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</si>
  <si>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</si>
  <si>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</si>
  <si>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</si>
  <si>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</si>
  <si>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</si>
  <si>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</si>
  <si>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</si>
  <si>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</si>
  <si>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</si>
  <si>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</si>
  <si>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</si>
  <si>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</si>
  <si>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</si>
  <si>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</si>
  <si>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</si>
  <si>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</si>
  <si>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</si>
  <si>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</si>
  <si>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</si>
  <si>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</si>
  <si>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</si>
  <si>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</si>
  <si>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</si>
  <si>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</si>
  <si>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</si>
  <si>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</si>
  <si>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</si>
  <si>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</si>
  <si>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</si>
  <si>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</si>
  <si>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</si>
  <si>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</si>
  <si>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</si>
  <si>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</si>
  <si>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</si>
  <si>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</si>
  <si>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</si>
  <si>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</si>
  <si>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</si>
  <si>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</si>
  <si>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</si>
  <si>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</si>
  <si>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</si>
  <si>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</si>
  <si>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</si>
  <si>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</si>
  <si>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</si>
  <si>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</si>
  <si>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</si>
  <si>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</si>
  <si>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</si>
  <si>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</si>
  <si>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</si>
  <si>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</si>
  <si>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</si>
  <si>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</si>
  <si>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</si>
  <si>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</si>
  <si>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</si>
  <si>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</si>
  <si>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</si>
  <si>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</si>
  <si>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</si>
  <si>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</si>
  <si>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</si>
  <si>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</si>
  <si>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</si>
  <si>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</si>
  <si>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</si>
  <si>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</si>
  <si>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</si>
  <si>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</si>
  <si>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</si>
  <si>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</si>
  <si>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</si>
  <si>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</si>
  <si>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</si>
  <si>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</si>
  <si>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</si>
  <si>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</si>
  <si>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</si>
  <si>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</si>
  <si>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</si>
  <si>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</si>
  <si>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</si>
  <si>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</si>
  <si>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</si>
  <si>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</si>
  <si>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</si>
  <si>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</si>
  <si>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</si>
  <si>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</si>
  <si>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</si>
  <si>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</si>
  <si>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</si>
  <si>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</si>
  <si>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</si>
  <si>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</si>
  <si>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</si>
  <si>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</si>
  <si>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</si>
  <si>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</si>
  <si>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</si>
  <si>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</si>
  <si>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</si>
  <si>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</si>
  <si>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</si>
  <si>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</si>
  <si>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</si>
  <si>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</si>
  <si>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</si>
  <si>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</si>
  <si>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</si>
  <si>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</si>
  <si>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</si>
  <si>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</si>
  <si>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</si>
  <si>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</si>
  <si>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</si>
  <si>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</si>
  <si>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</si>
  <si>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</si>
  <si>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</si>
  <si>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</si>
  <si>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</si>
  <si>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</si>
  <si>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</si>
  <si>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</si>
  <si>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</si>
  <si>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</si>
  <si>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</si>
  <si>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</si>
  <si>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</si>
  <si>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</si>
  <si>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</si>
  <si>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</si>
  <si>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</si>
  <si>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</si>
  <si>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</si>
  <si>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</si>
  <si>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</si>
  <si>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</si>
  <si>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</si>
  <si>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</si>
  <si>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</si>
  <si>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</si>
  <si>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</si>
  <si>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</si>
  <si>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</si>
  <si>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</si>
  <si>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</si>
  <si>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</si>
  <si>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</si>
  <si>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</si>
  <si>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</si>
  <si>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</si>
  <si>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</si>
  <si>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</si>
  <si>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</si>
  <si>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</si>
  <si>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</si>
  <si>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</si>
  <si>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</si>
  <si>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</si>
  <si>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</si>
  <si>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</si>
  <si>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</si>
  <si>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</si>
  <si>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</si>
  <si>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</si>
  <si>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</si>
  <si>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</si>
  <si>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</si>
  <si>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</si>
  <si>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</si>
  <si>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</si>
  <si>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</si>
  <si>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</si>
  <si>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</si>
  <si>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</si>
  <si>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</si>
  <si>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</si>
  <si>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</si>
  <si>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</si>
  <si>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</si>
  <si>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</si>
  <si>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</si>
  <si>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</si>
  <si>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</si>
  <si>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</si>
  <si>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</si>
  <si>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</si>
  <si>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</si>
  <si>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</si>
  <si>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</si>
  <si>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</si>
  <si>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</si>
  <si>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</si>
  <si>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</si>
  <si>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</si>
  <si>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</si>
  <si>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</si>
  <si>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</si>
  <si>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</si>
  <si>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</si>
  <si>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</si>
  <si>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</si>
  <si>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</si>
  <si>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</si>
  <si>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</si>
  <si>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</si>
  <si>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</si>
  <si>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</si>
  <si>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</si>
  <si>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</si>
  <si>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</si>
  <si>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</si>
  <si>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</si>
  <si>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</si>
  <si>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</si>
  <si>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</si>
  <si>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</si>
  <si>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</si>
  <si>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</si>
  <si>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</si>
  <si>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</si>
  <si>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</si>
  <si>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</si>
  <si>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</si>
  <si>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</si>
  <si>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</si>
  <si>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</si>
  <si>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</si>
  <si>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</si>
  <si>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</si>
  <si>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</si>
  <si>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</si>
  <si>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</si>
  <si>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</si>
  <si>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</si>
  <si>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</si>
  <si>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</si>
  <si>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</si>
  <si>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</si>
  <si>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</si>
  <si>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</si>
  <si>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</si>
  <si>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</si>
  <si>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</si>
  <si>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</si>
  <si>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</si>
  <si>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</si>
  <si>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</si>
  <si>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</si>
  <si>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</si>
  <si>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</si>
  <si>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</si>
  <si>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</si>
  <si>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</si>
  <si>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</si>
  <si>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</si>
  <si>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</si>
  <si>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</si>
  <si>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</si>
  <si>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</si>
  <si>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</si>
  <si>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</si>
  <si>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</si>
  <si>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</si>
  <si>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</si>
  <si>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</si>
  <si>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</si>
  <si>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</si>
  <si>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</si>
  <si>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</si>
  <si>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</si>
  <si>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</si>
  <si>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</si>
  <si>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</si>
  <si>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</si>
  <si>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</si>
  <si>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</si>
  <si>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</si>
  <si>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</si>
  <si>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</si>
  <si>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</si>
  <si>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</si>
  <si>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</si>
  <si>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</si>
  <si>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</si>
  <si>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</si>
  <si>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</si>
  <si>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</si>
  <si>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</si>
  <si>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</si>
  <si>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</si>
  <si>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</si>
  <si>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</si>
  <si>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</si>
  <si>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</si>
  <si>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</si>
  <si>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</si>
  <si>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</si>
  <si>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</si>
  <si>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</si>
  <si>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</si>
  <si>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</si>
  <si>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</si>
  <si>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</si>
  <si>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</si>
  <si>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</si>
  <si>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</si>
  <si>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</si>
  <si>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</si>
  <si>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</si>
  <si>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</si>
  <si>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</si>
  <si>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</si>
  <si>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</si>
  <si>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</si>
  <si>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</si>
  <si>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</si>
  <si>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</si>
  <si>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</si>
  <si>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</si>
  <si>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</si>
  <si>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</si>
  <si>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</si>
  <si>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</si>
  <si>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</si>
  <si>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</si>
  <si>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</si>
  <si>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</si>
  <si>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</si>
  <si>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</si>
  <si>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</si>
  <si>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</si>
  <si>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</si>
  <si>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</si>
  <si>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</si>
  <si>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</si>
  <si>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</si>
  <si>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</si>
  <si>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</si>
  <si>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</si>
  <si>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</si>
  <si>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</si>
  <si>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</si>
  <si>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</si>
  <si>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</si>
  <si>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</si>
  <si>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</si>
  <si>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</si>
  <si>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</si>
  <si>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</si>
  <si>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</si>
  <si>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</si>
  <si>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</si>
  <si>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</si>
  <si>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</si>
  <si>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</si>
  <si>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</si>
  <si>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</si>
  <si>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</si>
  <si>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</si>
  <si>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</si>
  <si>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</si>
  <si>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</si>
  <si>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</si>
  <si>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</si>
  <si>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</si>
  <si>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</si>
  <si>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</si>
  <si>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</si>
  <si>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</si>
  <si>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</si>
  <si>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</si>
  <si>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</si>
  <si>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</si>
  <si>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</si>
  <si>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</si>
  <si>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</si>
  <si>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</si>
  <si>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</si>
  <si>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</si>
  <si>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</si>
  <si>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</si>
  <si>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</si>
  <si>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</si>
  <si>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</si>
  <si>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</si>
  <si>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</si>
  <si>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</si>
  <si>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</si>
  <si>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</si>
  <si>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</si>
  <si>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</si>
  <si>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</si>
  <si>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</si>
  <si>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</si>
  <si>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</si>
  <si>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</si>
  <si>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</si>
  <si>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</si>
  <si>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</si>
  <si>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</si>
  <si>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</si>
  <si>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</si>
  <si>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</si>
  <si>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</si>
  <si>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</si>
  <si>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</si>
  <si>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</si>
  <si>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</si>
  <si>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</si>
  <si>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</si>
  <si>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</si>
  <si>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</si>
  <si>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</si>
  <si>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</si>
  <si>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</si>
  <si>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</si>
  <si>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</si>
  <si>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</si>
  <si>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</si>
  <si>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</si>
  <si>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</si>
  <si>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</si>
  <si>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</si>
  <si>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</si>
  <si>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</si>
  <si>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</si>
  <si>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</si>
  <si>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</si>
  <si>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</si>
  <si>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</si>
  <si>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</si>
  <si>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</si>
  <si>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</si>
  <si>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</si>
  <si>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</si>
  <si>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</si>
  <si>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</si>
  <si>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</si>
  <si>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</si>
  <si>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</si>
  <si>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</si>
  <si>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</si>
  <si>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</si>
  <si>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</si>
  <si>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</si>
  <si>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</si>
  <si>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</si>
  <si>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</si>
  <si>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</si>
  <si>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</si>
  <si>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</si>
  <si>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</si>
  <si>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</si>
  <si>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</si>
  <si>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</si>
  <si>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</si>
  <si>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</si>
  <si>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</si>
  <si>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</si>
  <si>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</si>
  <si>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</si>
  <si>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</si>
  <si>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</si>
  <si>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</si>
  <si>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</si>
  <si>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</si>
  <si>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</si>
  <si>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</si>
  <si>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</si>
  <si>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</si>
  <si>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</si>
  <si>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</si>
  <si>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</si>
  <si>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</si>
  <si>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</si>
  <si>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</si>
  <si>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</si>
  <si>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</si>
  <si>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</si>
  <si>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</si>
  <si>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</si>
  <si>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</si>
  <si>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</si>
  <si>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</si>
  <si>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</si>
  <si>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</si>
  <si>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</si>
  <si>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</si>
  <si>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</si>
  <si>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</si>
  <si>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</si>
  <si>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</si>
  <si>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</si>
  <si>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</si>
  <si>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</si>
  <si>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</si>
  <si>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</si>
  <si>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</si>
  <si>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</si>
  <si>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</si>
  <si>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</si>
  <si>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</si>
  <si>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</si>
  <si>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</si>
  <si>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</si>
  <si>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</si>
  <si>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</si>
  <si>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</si>
  <si>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</si>
  <si>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</si>
  <si>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</si>
  <si>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</si>
  <si>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</si>
  <si>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</si>
  <si>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</si>
  <si>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</si>
  <si>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</si>
  <si>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</si>
  <si>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</si>
  <si>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</si>
  <si>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</si>
  <si>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</si>
  <si>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</si>
  <si>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</si>
  <si>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</si>
  <si>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</si>
  <si>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</si>
  <si>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</si>
  <si>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</si>
  <si>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</si>
  <si>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</si>
  <si>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</si>
  <si>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</si>
  <si>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</si>
  <si>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</si>
  <si>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</si>
  <si>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</si>
  <si>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</si>
  <si>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</si>
  <si>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</si>
  <si>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</si>
  <si>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</si>
  <si>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</si>
  <si>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</si>
  <si>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</si>
  <si>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</si>
  <si>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</si>
  <si>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</si>
  <si>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</si>
  <si>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</si>
  <si>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</si>
  <si>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</si>
  <si>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</si>
  <si>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</si>
  <si>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</si>
  <si>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</si>
  <si>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</si>
  <si>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</si>
  <si>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</si>
  <si>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</si>
  <si>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</si>
  <si>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</si>
  <si>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</si>
  <si>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</si>
  <si>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</si>
  <si>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</si>
  <si>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</si>
  <si>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</si>
  <si>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</si>
  <si>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</si>
  <si>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</si>
  <si>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</si>
  <si>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</si>
  <si>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</si>
  <si>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</si>
  <si>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</si>
  <si>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</si>
  <si>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</si>
  <si>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</si>
  <si>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</si>
  <si>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</si>
  <si>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</si>
  <si>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</si>
  <si>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</si>
  <si>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</si>
  <si>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</si>
  <si>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</si>
  <si>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</si>
  <si>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</si>
  <si>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</si>
  <si>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</si>
  <si>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</si>
  <si>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</si>
  <si>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</si>
  <si>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</si>
  <si>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</si>
  <si>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</si>
  <si>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</si>
  <si>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</si>
  <si>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</si>
  <si>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</si>
  <si>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</si>
  <si>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</si>
  <si>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</si>
  <si>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</si>
  <si>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</si>
  <si>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</si>
  <si>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</si>
  <si>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</si>
  <si>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</si>
  <si>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</si>
  <si>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</si>
  <si>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</si>
  <si>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</si>
  <si>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</si>
  <si>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</si>
  <si>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</si>
  <si>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</si>
  <si>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</si>
  <si>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</si>
  <si>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</si>
  <si>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</si>
  <si>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</si>
  <si>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</si>
  <si>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</si>
  <si>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</si>
  <si>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</si>
  <si>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</si>
  <si>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</si>
  <si>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</si>
  <si>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</si>
  <si>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</si>
  <si>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</si>
  <si>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</si>
  <si>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</si>
  <si>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</si>
  <si>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</si>
  <si>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</si>
  <si>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</si>
  <si>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</si>
  <si>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</si>
  <si>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</si>
  <si>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</si>
  <si>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</si>
  <si>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</si>
  <si>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</si>
  <si>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</si>
  <si>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</si>
  <si>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</si>
  <si>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</si>
  <si>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</si>
  <si>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</si>
  <si>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</si>
  <si>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</si>
  <si>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</si>
  <si>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</si>
  <si>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</si>
  <si>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</si>
  <si>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</si>
  <si>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</si>
  <si>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</si>
  <si>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</si>
  <si>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</si>
  <si>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</si>
  <si>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</si>
  <si>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</si>
  <si>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</si>
  <si>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</si>
  <si>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</si>
  <si>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</si>
  <si>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</si>
  <si>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</si>
  <si>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</si>
  <si>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</si>
  <si>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</si>
  <si>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</si>
  <si>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</si>
  <si>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</si>
  <si>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</si>
  <si>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</si>
  <si>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</si>
  <si>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</si>
  <si>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</si>
  <si>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</si>
  <si>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</si>
  <si>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</si>
  <si>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</si>
  <si>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</si>
  <si>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</si>
  <si>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</si>
  <si>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</si>
  <si>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</si>
  <si>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</si>
  <si>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</si>
  <si>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</si>
  <si>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</si>
  <si>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</si>
  <si>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</si>
  <si>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</si>
  <si>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</si>
  <si>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</si>
  <si>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</si>
  <si>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</si>
  <si>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</si>
  <si>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</si>
  <si>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</si>
  <si>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</si>
  <si>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</si>
  <si>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</si>
  <si>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</si>
  <si>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</si>
  <si>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</si>
  <si>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</si>
  <si>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</si>
  <si>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</si>
  <si>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</si>
  <si>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</si>
  <si>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</si>
  <si>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</si>
  <si>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</si>
  <si>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</si>
  <si>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</si>
  <si>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</si>
  <si>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</si>
  <si>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</si>
  <si>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</si>
  <si>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</si>
  <si>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</si>
  <si>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</si>
  <si>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</si>
  <si>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</si>
  <si>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</si>
  <si>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</si>
  <si>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</si>
  <si>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</si>
  <si>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</si>
  <si>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</si>
  <si>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</si>
  <si>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</si>
  <si>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</si>
  <si>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</si>
  <si>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</si>
  <si>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</si>
  <si>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</si>
  <si>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</si>
  <si>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</si>
  <si>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</si>
  <si>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</si>
  <si>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</si>
  <si>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</si>
  <si>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</si>
  <si>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</si>
  <si>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</si>
  <si>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</si>
  <si>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</si>
  <si>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</si>
  <si>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</si>
  <si>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</si>
  <si>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</si>
  <si>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</si>
  <si>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</si>
  <si>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</si>
  <si>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</si>
  <si>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</si>
  <si>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</si>
  <si>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</si>
  <si>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</si>
  <si>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</si>
  <si>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</si>
  <si>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</si>
  <si>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</si>
  <si>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</si>
  <si>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</si>
  <si>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</si>
  <si>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</si>
  <si>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</si>
  <si>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</si>
  <si>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</si>
  <si>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</si>
  <si>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</si>
  <si>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</si>
  <si>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</si>
  <si>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</si>
  <si>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</si>
  <si>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</si>
  <si>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</si>
  <si>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</si>
  <si>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</si>
  <si>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</si>
  <si>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</si>
  <si>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</si>
  <si>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</si>
  <si>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</si>
  <si>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</si>
  <si>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</si>
  <si>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</si>
  <si>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</si>
  <si>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</si>
  <si>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</si>
  <si>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</si>
  <si>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</si>
  <si>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</si>
  <si>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</si>
  <si>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</si>
  <si>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</si>
  <si>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</si>
  <si>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</si>
  <si>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</si>
  <si>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</si>
  <si>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</si>
  <si>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</si>
  <si>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</si>
  <si>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</si>
  <si>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</si>
  <si>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</si>
  <si>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</si>
  <si>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</si>
  <si>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</si>
  <si>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</si>
  <si>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</si>
  <si>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</si>
  <si>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</si>
  <si>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</si>
  <si>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</si>
  <si>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</si>
  <si>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</si>
  <si>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</si>
  <si>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</si>
  <si>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</si>
  <si>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</si>
  <si>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</si>
  <si>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</si>
  <si>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</si>
  <si>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</si>
  <si>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</si>
  <si>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</si>
  <si>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</si>
  <si>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</si>
  <si>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</si>
  <si>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</si>
  <si>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</si>
  <si>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</si>
  <si>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</si>
  <si>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</si>
  <si>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</si>
  <si>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</si>
  <si>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</si>
  <si>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</si>
  <si>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</si>
  <si>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</si>
  <si>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</si>
  <si>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</si>
  <si>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</si>
  <si>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</si>
  <si>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</si>
  <si>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</si>
  <si>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</si>
  <si>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</si>
  <si>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</si>
  <si>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</si>
  <si>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</si>
  <si>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</si>
  <si>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</si>
  <si>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</si>
  <si>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</si>
  <si>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</si>
  <si>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</si>
  <si>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</si>
  <si>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</si>
  <si>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</si>
  <si>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</si>
  <si>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</si>
  <si>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</si>
  <si>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</si>
  <si>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</si>
  <si>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</si>
  <si>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</si>
  <si>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</si>
  <si>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</si>
  <si>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</si>
  <si>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</si>
  <si>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</si>
  <si>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</si>
  <si>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</si>
  <si>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</si>
  <si>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</si>
  <si>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</si>
  <si>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</si>
  <si>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</si>
  <si>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</si>
  <si>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</si>
  <si>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</si>
  <si>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</si>
  <si>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</si>
  <si>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</si>
  <si>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</si>
  <si>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</si>
  <si>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</si>
  <si>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</si>
  <si>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</si>
  <si>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</si>
  <si>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</si>
  <si>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</si>
  <si>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</si>
  <si>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</si>
  <si>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</si>
  <si>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</si>
  <si>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</si>
  <si>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</si>
  <si>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</si>
  <si>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</si>
  <si>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</si>
  <si>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</si>
  <si>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</si>
  <si>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</si>
  <si>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</si>
  <si>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</si>
  <si>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</si>
  <si>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</si>
  <si>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</si>
  <si>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</si>
  <si>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</si>
  <si>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</si>
  <si>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</si>
  <si>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</si>
  <si>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</si>
  <si>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</si>
  <si>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</si>
  <si>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</si>
  <si>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</si>
  <si>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</si>
  <si>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</si>
  <si>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</si>
  <si>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</si>
  <si>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</si>
  <si>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</si>
  <si>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</si>
  <si>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</si>
  <si>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</si>
  <si>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</si>
  <si>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</si>
  <si>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</si>
  <si>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</si>
  <si>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</si>
  <si>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</si>
  <si>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</si>
  <si>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</si>
  <si>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</si>
  <si>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</si>
  <si>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</si>
  <si>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</si>
  <si>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</si>
  <si>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</si>
  <si>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</si>
  <si>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</si>
  <si>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</si>
  <si>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</si>
  <si>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</si>
  <si>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</si>
  <si>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</si>
  <si>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</si>
  <si>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</si>
  <si>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</si>
  <si>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</si>
  <si>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</si>
  <si>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</si>
  <si>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</si>
  <si>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</si>
  <si>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</si>
  <si>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</si>
  <si>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</si>
  <si>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</si>
  <si>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</si>
  <si>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</si>
  <si>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</si>
  <si>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</si>
  <si>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</si>
  <si>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</si>
  <si>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</si>
  <si>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</si>
  <si>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</si>
  <si>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</si>
  <si>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</si>
  <si>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</si>
  <si>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</si>
  <si>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</si>
  <si>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</si>
  <si>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</si>
  <si>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</si>
  <si>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</si>
  <si>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</si>
  <si>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</si>
  <si>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</si>
  <si>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</si>
  <si>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</si>
  <si>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</si>
  <si>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</si>
  <si>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</si>
  <si>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</si>
  <si>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</si>
  <si>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</si>
  <si>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</si>
  <si>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</si>
  <si>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</si>
  <si>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</si>
  <si>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</si>
  <si>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</si>
  <si>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</si>
  <si>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</si>
  <si>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</si>
  <si>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</si>
  <si>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</si>
  <si>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</si>
  <si>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</si>
  <si>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</si>
  <si>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</si>
  <si>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</si>
  <si>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</si>
  <si>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</si>
  <si>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</si>
  <si>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</si>
  <si>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</si>
  <si>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</si>
  <si>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</si>
  <si>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</si>
  <si>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</si>
  <si>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</si>
  <si>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</si>
  <si>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</si>
  <si>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</si>
  <si>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</si>
  <si>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</si>
  <si>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</si>
  <si>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</si>
  <si>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</si>
  <si>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</si>
  <si>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</si>
  <si>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</si>
  <si>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</si>
  <si>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</si>
  <si>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</si>
  <si>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</si>
  <si>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</si>
  <si>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</si>
  <si>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</si>
  <si>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</si>
  <si>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</si>
  <si>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</si>
  <si>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</si>
  <si>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</si>
  <si>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</si>
  <si>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</si>
  <si>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</si>
  <si>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</si>
  <si>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</si>
  <si>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</si>
  <si>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</si>
  <si>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</si>
  <si>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</si>
  <si>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</si>
  <si>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</si>
  <si>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</si>
  <si>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</si>
  <si>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</si>
  <si>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</si>
  <si>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</si>
  <si>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</si>
  <si>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</si>
  <si>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</si>
  <si>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</si>
  <si>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</si>
  <si>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</si>
  <si>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</si>
  <si>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</si>
  <si>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</si>
  <si>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</si>
  <si>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</si>
  <si>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</si>
  <si>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</si>
  <si>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</si>
  <si>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</si>
  <si>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</si>
  <si>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</si>
  <si>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</si>
  <si>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</si>
  <si>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</si>
  <si>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</si>
  <si>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</si>
  <si>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</si>
  <si>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</si>
  <si>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</si>
  <si>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</si>
  <si>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</si>
  <si>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</si>
  <si>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</si>
  <si>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</si>
  <si>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</si>
  <si>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</si>
  <si>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</si>
  <si>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</si>
  <si>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</si>
  <si>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</si>
  <si>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</si>
  <si>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</si>
  <si>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</si>
  <si>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</si>
  <si>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</si>
  <si>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</si>
  <si>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</si>
  <si>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</si>
  <si>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</si>
  <si>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</si>
  <si>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</si>
  <si>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</si>
  <si>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</si>
  <si>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</si>
  <si>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</si>
  <si>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</si>
  <si>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</si>
  <si>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</si>
  <si>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</si>
  <si>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</si>
  <si>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</si>
  <si>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</si>
  <si>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</si>
  <si>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</si>
  <si>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</si>
  <si>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</si>
  <si>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</si>
  <si>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</si>
  <si>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</si>
  <si>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</si>
  <si>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</si>
  <si>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</si>
  <si>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</si>
  <si>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</si>
  <si>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</si>
  <si>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</si>
  <si>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</si>
  <si>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</si>
  <si>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</si>
  <si>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</si>
  <si>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</si>
  <si>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</si>
  <si>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</si>
  <si>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</si>
  <si>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</si>
  <si>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</si>
  <si>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</si>
  <si>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</si>
  <si>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</si>
  <si>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</si>
  <si>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</si>
  <si>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</si>
  <si>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</si>
  <si>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</si>
  <si>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</si>
  <si>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</si>
  <si>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</si>
  <si>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</si>
  <si>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</si>
  <si>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</si>
  <si>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</si>
  <si>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</si>
  <si>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</si>
  <si>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</si>
  <si>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</si>
  <si>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</si>
  <si>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</si>
  <si>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</si>
  <si>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</si>
  <si>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</si>
  <si>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</si>
  <si>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</si>
  <si>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</si>
  <si>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</si>
  <si>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</si>
  <si>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</si>
  <si>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</si>
  <si>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</si>
  <si>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</si>
  <si>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</si>
  <si>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</si>
  <si>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</si>
  <si>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</si>
  <si>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</si>
  <si>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</si>
  <si>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</si>
  <si>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</si>
  <si>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</si>
  <si>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</si>
  <si>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</si>
  <si>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</si>
  <si>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</si>
  <si>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</si>
  <si>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</si>
  <si>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</si>
  <si>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</si>
  <si>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</si>
  <si>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</si>
  <si>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</si>
  <si>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</si>
  <si>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</si>
  <si>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</si>
  <si>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</si>
  <si>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</si>
  <si>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</si>
  <si>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</si>
  <si>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</si>
  <si>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</si>
  <si>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</si>
  <si>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</si>
  <si>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</si>
  <si>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</si>
  <si>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</si>
  <si>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</si>
  <si>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</si>
  <si>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</si>
  <si>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</si>
  <si>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</si>
  <si>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</si>
  <si>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</si>
  <si>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</si>
  <si>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</si>
  <si>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</si>
  <si>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</si>
  <si>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</si>
  <si>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</si>
  <si>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</si>
  <si>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</si>
  <si>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</si>
  <si>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</si>
  <si>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</si>
  <si>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</si>
  <si>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</si>
  <si>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</si>
  <si>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</si>
  <si>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</si>
  <si>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</si>
  <si>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</si>
  <si>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</si>
  <si>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</si>
  <si>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</si>
  <si>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</si>
  <si>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</si>
  <si>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</si>
  <si>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</si>
  <si>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</si>
  <si>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</si>
  <si>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</si>
  <si>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</si>
  <si>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</si>
  <si>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</si>
  <si>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</si>
  <si>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</si>
  <si>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</si>
  <si>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</si>
  <si>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</si>
  <si>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</si>
  <si>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</si>
  <si>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</si>
  <si>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</si>
  <si>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</si>
  <si>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</si>
  <si>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</si>
  <si>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</si>
  <si>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</si>
  <si>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</si>
  <si>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</si>
  <si>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</si>
  <si>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</si>
  <si>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</si>
  <si>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</si>
  <si>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</si>
  <si>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</si>
  <si>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</si>
  <si>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</si>
  <si>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</si>
  <si>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</si>
  <si>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</si>
  <si>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</si>
  <si>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</si>
  <si>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</si>
  <si>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</si>
  <si>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</si>
  <si>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</si>
  <si>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</si>
  <si>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</si>
  <si>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</si>
  <si>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</si>
  <si>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</si>
  <si>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</si>
  <si>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</si>
  <si>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</si>
  <si>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</si>
  <si>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</si>
  <si>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</si>
  <si>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</si>
  <si>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</si>
  <si>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</si>
  <si>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</si>
  <si>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</si>
  <si>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</si>
  <si>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</si>
  <si>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</si>
  <si>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</si>
  <si>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</si>
  <si>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</si>
  <si>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</si>
  <si>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</si>
  <si>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</si>
  <si>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</si>
  <si>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</si>
  <si>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</si>
  <si>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</si>
  <si>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</si>
  <si>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</si>
  <si>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</si>
  <si>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</si>
  <si>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</si>
  <si>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</si>
  <si>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</si>
  <si>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</si>
  <si>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</si>
  <si>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</si>
  <si>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</si>
  <si>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</si>
  <si>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</si>
  <si>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</si>
  <si>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</si>
  <si>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</si>
  <si>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</si>
  <si>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</si>
  <si>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</si>
  <si>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</si>
  <si>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</si>
  <si>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</si>
  <si>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</si>
  <si>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</si>
  <si>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</si>
  <si>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</si>
  <si>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</si>
  <si>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</si>
  <si>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</si>
  <si>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</si>
  <si>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</si>
  <si>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</si>
  <si>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</si>
  <si>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</si>
  <si>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</si>
  <si>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</si>
  <si>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</si>
  <si>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</si>
  <si>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</si>
  <si>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</si>
  <si>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</si>
  <si>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</si>
  <si>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</si>
  <si>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</si>
  <si>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</si>
  <si>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</si>
  <si>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</si>
  <si>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</si>
  <si>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</si>
  <si>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</si>
  <si>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</si>
  <si>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</si>
  <si>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</si>
  <si>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</si>
  <si>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</si>
  <si>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</si>
  <si>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</si>
  <si>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</si>
  <si>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</si>
  <si>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</si>
  <si>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</si>
  <si>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</si>
  <si>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</si>
  <si>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</si>
  <si>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</si>
  <si>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</si>
  <si>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</si>
  <si>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</si>
  <si>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</si>
  <si>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</si>
  <si>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</si>
  <si>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</si>
  <si>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</si>
  <si>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</si>
  <si>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</si>
  <si>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</si>
  <si>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</si>
  <si>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</si>
  <si>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</si>
  <si>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</si>
  <si>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</si>
  <si>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</si>
  <si>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</si>
  <si>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</si>
  <si>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</si>
  <si>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</si>
  <si>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</si>
  <si>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</si>
  <si>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</si>
  <si>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</si>
  <si>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</si>
  <si>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</si>
  <si>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</si>
  <si>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</si>
  <si>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</si>
  <si>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</si>
  <si>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</si>
  <si>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</si>
  <si>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</si>
  <si>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</si>
  <si>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</si>
  <si>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</si>
  <si>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</si>
  <si>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</si>
  <si>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</si>
  <si>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</si>
  <si>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</si>
  <si>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</si>
  <si>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</si>
  <si>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</si>
  <si>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</si>
  <si>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</si>
  <si>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</si>
  <si>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</si>
  <si>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</si>
  <si>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</si>
  <si>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</si>
  <si>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</si>
  <si>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</si>
  <si>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</si>
  <si>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</si>
  <si>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</si>
  <si>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</si>
  <si>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</si>
  <si>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</si>
  <si>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</si>
  <si>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</si>
  <si>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</si>
  <si>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</si>
  <si>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</si>
  <si>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</si>
  <si>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</si>
  <si>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</si>
  <si>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</si>
  <si>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</si>
  <si>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</si>
  <si>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</si>
  <si>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</si>
  <si>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</si>
  <si>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</si>
  <si>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</si>
  <si>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</si>
  <si>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</si>
  <si>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</si>
  <si>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</si>
  <si>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</si>
  <si>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</si>
  <si>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</si>
  <si>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</si>
  <si>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</si>
  <si>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</si>
  <si>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</si>
  <si>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</si>
  <si>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</si>
  <si>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</si>
  <si>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</si>
  <si>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</si>
  <si>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</si>
  <si>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</si>
  <si>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</si>
  <si>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</si>
  <si>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</si>
  <si>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</si>
  <si>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</si>
  <si>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</si>
  <si>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</si>
  <si>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</si>
  <si>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</si>
  <si>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</si>
  <si>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</si>
  <si>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</si>
  <si>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</si>
  <si>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</si>
  <si>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</si>
  <si>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</si>
  <si>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</si>
  <si>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</si>
  <si>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</si>
  <si>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</si>
  <si>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</si>
  <si>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</si>
  <si>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</si>
  <si>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</si>
  <si>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</si>
  <si>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</si>
  <si>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</si>
  <si>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</si>
  <si>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</si>
  <si>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</si>
  <si>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</si>
  <si>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</si>
  <si>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</si>
  <si>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</si>
  <si>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</si>
  <si>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</si>
  <si>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</si>
  <si>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</si>
  <si>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</si>
  <si>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</si>
  <si>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</si>
  <si>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</si>
  <si>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</si>
  <si>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</si>
  <si>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</si>
  <si>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</si>
  <si>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</si>
  <si>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</si>
  <si>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</si>
  <si>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</si>
  <si>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</si>
  <si>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</si>
  <si>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</si>
  <si>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</si>
  <si>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</si>
  <si>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</si>
  <si>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</si>
  <si>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</si>
  <si>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</si>
  <si>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</si>
  <si>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</si>
  <si>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</si>
  <si>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</si>
  <si>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</si>
  <si>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</si>
  <si>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</si>
  <si>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</si>
  <si>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</si>
  <si>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</si>
  <si>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</si>
  <si>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</si>
  <si>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</si>
  <si>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</si>
  <si>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</si>
  <si>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</si>
  <si>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</si>
  <si>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</si>
  <si>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</si>
  <si>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</si>
  <si>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</si>
  <si>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</si>
  <si>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</si>
  <si>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</si>
  <si>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</si>
  <si>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</si>
  <si>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</si>
  <si>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</si>
  <si>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</si>
  <si>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</si>
  <si>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</si>
  <si>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</si>
  <si>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</si>
  <si>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</si>
  <si>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</si>
  <si>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</si>
  <si>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</si>
  <si>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</si>
  <si>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</si>
  <si>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</si>
  <si>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</si>
  <si>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</si>
  <si>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</si>
  <si>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</si>
  <si>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</si>
  <si>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</si>
  <si>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</si>
  <si>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</si>
  <si>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</si>
  <si>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</si>
  <si>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</si>
  <si>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</si>
  <si>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</si>
  <si>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</si>
  <si>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</si>
  <si>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</si>
  <si>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</si>
  <si>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</si>
  <si>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</si>
  <si>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</si>
  <si>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</si>
  <si>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</si>
  <si>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</si>
  <si>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</si>
  <si>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</si>
  <si>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</si>
  <si>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</si>
  <si>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</si>
  <si>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</si>
  <si>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</si>
  <si>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</si>
  <si>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</si>
  <si>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</si>
  <si>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</si>
  <si>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</si>
  <si>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</si>
  <si>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</si>
  <si>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</si>
  <si>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</si>
  <si>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</si>
  <si>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</si>
  <si>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</si>
  <si>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</si>
  <si>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</si>
  <si>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</si>
  <si>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</si>
  <si>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</si>
  <si>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</si>
  <si>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</si>
  <si>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</si>
  <si>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</si>
  <si>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</si>
  <si>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</si>
  <si>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</si>
  <si>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</si>
  <si>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</si>
  <si>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</si>
  <si>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</si>
  <si>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</si>
  <si>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</si>
  <si>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</si>
  <si>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</si>
  <si>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</si>
  <si>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</si>
  <si>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</si>
  <si>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</si>
  <si>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</si>
  <si>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</si>
  <si>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</si>
  <si>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</si>
  <si>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</si>
  <si>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</si>
  <si>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</si>
  <si>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</si>
  <si>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</si>
  <si>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</si>
  <si>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</si>
  <si>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</si>
  <si>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</si>
  <si>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</si>
  <si>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</si>
  <si>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</si>
  <si>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</si>
  <si>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</si>
  <si>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</si>
  <si>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</si>
  <si>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</si>
  <si>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</si>
  <si>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</si>
  <si>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</si>
  <si>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</si>
  <si>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</si>
  <si>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</si>
  <si>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</si>
  <si>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</si>
  <si>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</si>
  <si>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</si>
  <si>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</si>
  <si>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</si>
  <si>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</si>
  <si>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</si>
  <si>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</si>
  <si>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</si>
  <si>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</si>
  <si>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</si>
  <si>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</si>
  <si>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</si>
  <si>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</si>
  <si>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</si>
  <si>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</si>
  <si>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</si>
  <si>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</si>
  <si>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</si>
  <si>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</si>
  <si>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</si>
  <si>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</si>
  <si>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</si>
  <si>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</si>
  <si>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</si>
  <si>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</si>
  <si>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</si>
  <si>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</si>
  <si>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</si>
  <si>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</si>
  <si>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</si>
  <si>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</si>
  <si>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</si>
  <si>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</si>
  <si>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</si>
  <si>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</si>
  <si>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</si>
  <si>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</si>
  <si>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</si>
  <si>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</si>
  <si>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</si>
  <si>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</si>
  <si>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</si>
  <si>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</si>
  <si>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</si>
  <si>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</si>
  <si>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</si>
  <si>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</si>
  <si>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</si>
  <si>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</si>
  <si>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</si>
  <si>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</si>
  <si>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</si>
  <si>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</si>
  <si>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</si>
  <si>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</si>
  <si>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</si>
  <si>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</si>
  <si>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</si>
  <si>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</si>
  <si>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</si>
  <si>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</si>
  <si>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</si>
  <si>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</si>
  <si>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</si>
  <si>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</si>
  <si>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</si>
  <si>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</si>
  <si>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</si>
  <si>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</si>
  <si>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</si>
  <si>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</si>
  <si>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</si>
  <si>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</si>
  <si>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</si>
  <si>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</si>
  <si>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</si>
  <si>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</si>
  <si>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</si>
  <si>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</si>
  <si>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</si>
  <si>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</si>
  <si>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</si>
  <si>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</si>
  <si>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</si>
  <si>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</si>
  <si>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</si>
  <si>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</si>
  <si>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</si>
  <si>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</si>
  <si>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</si>
  <si>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</si>
  <si>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</si>
  <si>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</si>
  <si>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</si>
  <si>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</si>
  <si>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</si>
  <si>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</si>
  <si>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</si>
  <si>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</si>
  <si>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</si>
  <si>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</si>
  <si>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</si>
  <si>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</si>
  <si>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</si>
  <si>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</si>
  <si>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</si>
  <si>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</si>
  <si>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</si>
  <si>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</si>
  <si>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</si>
  <si>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</si>
  <si>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</si>
  <si>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</si>
  <si>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</si>
  <si>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</si>
  <si>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</si>
  <si>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</si>
  <si>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</si>
  <si>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</si>
  <si>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</si>
  <si>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</si>
  <si>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</si>
  <si>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</si>
  <si>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</si>
  <si>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</si>
  <si>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</si>
  <si>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</si>
  <si>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</si>
  <si>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</si>
  <si>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</si>
  <si>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</si>
  <si>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</si>
  <si>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</si>
  <si>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</si>
  <si>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</si>
  <si>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</si>
  <si>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</si>
  <si>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</si>
  <si>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</si>
  <si>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</si>
  <si>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</si>
  <si>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</si>
  <si>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</si>
  <si>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</si>
  <si>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</si>
  <si>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</si>
  <si>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</si>
  <si>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</si>
  <si>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</si>
  <si>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</si>
  <si>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</si>
  <si>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</si>
  <si>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</si>
  <si>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</si>
  <si>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</si>
  <si>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</si>
  <si>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</si>
  <si>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</si>
  <si>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</si>
  <si>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</si>
  <si>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</si>
  <si>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</si>
  <si>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</si>
  <si>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</si>
  <si>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</si>
  <si>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</si>
  <si>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</si>
  <si>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</si>
  <si>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</si>
  <si>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</si>
  <si>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</si>
  <si>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</si>
  <si>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</si>
  <si>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</si>
  <si>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</si>
  <si>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</si>
  <si>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</si>
  <si>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</si>
  <si>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</si>
  <si>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</si>
  <si>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</si>
  <si>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</si>
  <si>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</si>
  <si>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</si>
  <si>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</si>
  <si>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</si>
  <si>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</si>
  <si>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</si>
  <si>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</si>
  <si>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</si>
  <si>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</si>
  <si>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</si>
  <si>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</si>
  <si>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</si>
  <si>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</si>
  <si>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</si>
  <si>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</si>
  <si>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</si>
  <si>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</si>
  <si>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</si>
  <si>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</si>
  <si>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</si>
  <si>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</si>
  <si>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</si>
  <si>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</si>
  <si>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</si>
  <si>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</si>
  <si>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</si>
  <si>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</si>
  <si>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</si>
  <si>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</si>
  <si>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</si>
  <si>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</si>
  <si>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</si>
  <si>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</si>
  <si>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</si>
  <si>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</si>
  <si>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</si>
  <si>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</si>
  <si>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</si>
  <si>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</si>
  <si>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</si>
  <si>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</si>
  <si>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</si>
  <si>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</si>
  <si>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</si>
  <si>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</si>
  <si>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</si>
  <si>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</si>
  <si>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</si>
  <si>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</si>
  <si>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</si>
  <si>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</si>
  <si>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</si>
  <si>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</si>
  <si>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</si>
  <si>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</si>
  <si>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</si>
  <si>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</si>
  <si>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</si>
  <si>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</si>
  <si>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</si>
  <si>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</si>
  <si>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</si>
  <si>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</si>
  <si>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</si>
  <si>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</si>
  <si>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</si>
  <si>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</si>
  <si>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</si>
  <si>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</si>
  <si>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</si>
  <si>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</si>
  <si>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</si>
  <si>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</si>
  <si>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</si>
  <si>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</si>
  <si>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</si>
  <si>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</si>
  <si>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</si>
  <si>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</si>
  <si>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</si>
  <si>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</si>
  <si>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</si>
  <si>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</si>
  <si>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</si>
  <si>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</si>
  <si>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</si>
  <si>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</si>
  <si>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</si>
  <si>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</si>
  <si>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</si>
  <si>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</si>
  <si>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</si>
  <si>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</si>
  <si>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</si>
  <si>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</si>
  <si>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</si>
  <si>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</si>
  <si>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</si>
  <si>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</si>
  <si>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</si>
  <si>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</si>
  <si>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</si>
  <si>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</si>
  <si>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</si>
  <si>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</si>
  <si>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</si>
  <si>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</si>
  <si>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</si>
  <si>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</si>
  <si>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</si>
  <si>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</si>
  <si>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</si>
  <si>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</si>
  <si>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</si>
  <si>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</si>
  <si>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</si>
  <si>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</si>
  <si>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</si>
  <si>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</si>
  <si>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</si>
  <si>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</si>
  <si>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</si>
  <si>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</si>
  <si>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</si>
  <si>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</si>
  <si>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</si>
  <si>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</si>
  <si>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</si>
  <si>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</si>
  <si>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</si>
  <si>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</si>
  <si>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</si>
  <si>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</si>
  <si>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</si>
  <si>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</si>
  <si>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</si>
  <si>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</si>
  <si>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</si>
  <si>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</si>
  <si>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</si>
  <si>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</si>
  <si>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</si>
  <si>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</si>
  <si>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</si>
  <si>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</si>
  <si>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</si>
  <si>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</si>
  <si>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</si>
  <si>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</si>
  <si>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</si>
  <si>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</si>
  <si>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</si>
  <si>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</si>
  <si>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</si>
  <si>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</si>
  <si>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</si>
  <si>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</si>
  <si>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</si>
  <si>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</si>
  <si>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</si>
  <si>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</si>
  <si>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</si>
  <si>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</si>
  <si>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</si>
  <si>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</si>
  <si>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</si>
  <si>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</si>
  <si>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</si>
  <si>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</si>
  <si>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</si>
  <si>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</si>
  <si>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</si>
  <si>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</si>
  <si>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</si>
  <si>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</si>
  <si>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</si>
  <si>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</si>
  <si>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</si>
  <si>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</si>
  <si>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</si>
  <si>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</si>
  <si>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</si>
  <si>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</si>
  <si>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</si>
  <si>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</si>
  <si>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</si>
  <si>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</si>
  <si>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</si>
  <si>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</si>
  <si>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</si>
  <si>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</si>
  <si>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</si>
  <si>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</si>
  <si>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</si>
  <si>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</si>
  <si>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</si>
  <si>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</si>
  <si>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</si>
  <si>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</si>
  <si>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</si>
  <si>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</si>
  <si>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</si>
  <si>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</si>
  <si>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</si>
  <si>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</si>
  <si>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</si>
  <si>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</si>
  <si>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</si>
  <si>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</si>
  <si>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</si>
  <si>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</si>
  <si>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</si>
  <si>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</si>
  <si>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</si>
  <si>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</si>
  <si>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</si>
  <si>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</si>
  <si>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</si>
  <si>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</si>
  <si>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</si>
  <si>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</si>
  <si>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</si>
  <si>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</si>
  <si>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</si>
  <si>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</si>
  <si>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</si>
  <si>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</si>
  <si>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</si>
  <si>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</si>
  <si>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</si>
  <si>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</si>
  <si>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</si>
  <si>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</si>
  <si>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</si>
  <si>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</si>
  <si>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</si>
  <si>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</si>
  <si>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</si>
  <si>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</si>
  <si>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</si>
  <si>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</si>
  <si>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</si>
  <si>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</si>
  <si>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</si>
  <si>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</si>
  <si>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</si>
  <si>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</si>
  <si>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</si>
  <si>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</si>
  <si>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</si>
  <si>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</si>
  <si>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</si>
  <si>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</si>
  <si>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</si>
  <si>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</si>
  <si>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</si>
  <si>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</si>
  <si>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</si>
  <si>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</si>
  <si>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</si>
  <si>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</si>
  <si>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</si>
  <si>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</si>
  <si>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</si>
  <si>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</si>
  <si>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</si>
  <si>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</si>
  <si>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</si>
  <si>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</si>
  <si>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</si>
  <si>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</si>
  <si>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</si>
  <si>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</si>
  <si>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</si>
  <si>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</si>
  <si>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</si>
  <si>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</si>
  <si>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</si>
  <si>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</si>
  <si>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</si>
  <si>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</si>
  <si>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</si>
  <si>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</si>
  <si>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</si>
  <si>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</si>
  <si>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</si>
  <si>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</si>
  <si>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</si>
  <si>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</si>
  <si>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</si>
  <si>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</si>
  <si>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</si>
  <si>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</si>
  <si>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</si>
  <si>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</si>
  <si>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</si>
  <si>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</si>
  <si>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</si>
  <si>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</si>
  <si>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</si>
  <si>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</si>
  <si>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</si>
  <si>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</si>
  <si>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</si>
  <si>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</si>
  <si>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</si>
  <si>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</si>
  <si>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</si>
  <si>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</si>
  <si>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</si>
  <si>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</si>
  <si>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</si>
  <si>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</si>
  <si>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</si>
  <si>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</si>
  <si>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</si>
  <si>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</si>
  <si>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</si>
  <si>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</si>
  <si>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</si>
  <si>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</si>
  <si>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</si>
  <si>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</si>
  <si>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</si>
  <si>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</si>
  <si>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</si>
  <si>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</si>
  <si>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</si>
  <si>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</si>
  <si>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</si>
  <si>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</si>
  <si>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</si>
  <si>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</si>
  <si>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</si>
  <si>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</si>
  <si>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</si>
  <si>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</si>
  <si>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</si>
  <si>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</si>
  <si>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</si>
  <si>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</si>
  <si>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</si>
  <si>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</si>
  <si>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</si>
  <si>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</si>
  <si>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</si>
  <si>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</si>
  <si>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</si>
  <si>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</si>
  <si>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</si>
  <si>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</si>
  <si>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</si>
  <si>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</si>
  <si>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</si>
  <si>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</si>
  <si>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</si>
  <si>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</si>
  <si>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</si>
  <si>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</si>
  <si>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</si>
  <si>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</si>
  <si>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</si>
  <si>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</si>
  <si>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</si>
  <si>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</si>
  <si>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</si>
  <si>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</si>
  <si>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</si>
  <si>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</si>
  <si>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</si>
  <si>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</si>
  <si>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</si>
  <si>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</si>
  <si>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</si>
  <si>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</si>
  <si>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</si>
  <si>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</si>
  <si>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</si>
  <si>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</si>
  <si>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</si>
  <si>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</si>
  <si>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</si>
  <si>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</si>
  <si>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</si>
  <si>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</si>
  <si>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</si>
  <si>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</si>
  <si>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</si>
  <si>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</si>
  <si>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</si>
  <si>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</si>
  <si>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</si>
  <si>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</si>
  <si>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</si>
  <si>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</si>
  <si>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</si>
  <si>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</si>
  <si>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</si>
  <si>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</si>
  <si>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</si>
  <si>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</si>
  <si>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</si>
  <si>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</si>
  <si>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</si>
  <si>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</si>
  <si>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</si>
  <si>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</si>
  <si>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</si>
  <si>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</si>
  <si>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</si>
  <si>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</si>
  <si>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</si>
  <si>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</si>
  <si>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</si>
  <si>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</si>
  <si>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</si>
  <si>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</si>
  <si>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</si>
  <si>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</si>
  <si>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</si>
  <si>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</si>
  <si>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</si>
  <si>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</si>
  <si>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</si>
  <si>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</si>
  <si>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</si>
  <si>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</si>
  <si>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</si>
  <si>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</si>
  <si>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</si>
  <si>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</si>
  <si>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</si>
  <si>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</si>
  <si>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</si>
  <si>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</si>
  <si>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</si>
  <si>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</si>
  <si>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</si>
  <si>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</si>
  <si>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</si>
  <si>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</si>
  <si>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</si>
  <si>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</si>
  <si>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</si>
  <si>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</si>
  <si>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</si>
  <si>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</si>
  <si>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</si>
  <si>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</si>
  <si>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</si>
  <si>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</si>
  <si>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</si>
  <si>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</si>
  <si>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</si>
  <si>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</si>
  <si>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</si>
  <si>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</si>
  <si>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</si>
  <si>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</si>
  <si>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</si>
  <si>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</si>
  <si>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</si>
  <si>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</si>
  <si>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</si>
  <si>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</si>
  <si>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</si>
  <si>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</si>
  <si>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</si>
  <si>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</si>
  <si>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</si>
  <si>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</si>
  <si>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</si>
  <si>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</si>
  <si>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</si>
  <si>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</si>
  <si>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</si>
  <si>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</si>
  <si>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</si>
  <si>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</si>
  <si>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</si>
  <si>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</si>
  <si>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</si>
  <si>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</si>
  <si>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</si>
  <si>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</si>
  <si>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</si>
  <si>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</si>
  <si>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</si>
  <si>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</si>
  <si>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</si>
  <si>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</si>
  <si>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</si>
  <si>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</si>
  <si>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</si>
  <si>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</si>
  <si>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</si>
  <si>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</si>
  <si>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</si>
  <si>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</si>
  <si>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</si>
  <si>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</si>
  <si>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</si>
  <si>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</si>
  <si>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</si>
  <si>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</si>
  <si>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</si>
  <si>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</si>
  <si>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</si>
  <si>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</si>
  <si>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</si>
  <si>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</si>
  <si>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</si>
  <si>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</si>
  <si>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</si>
  <si>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</si>
  <si>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</si>
  <si>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</si>
  <si>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</si>
  <si>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</si>
  <si>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</si>
  <si>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</si>
  <si>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</si>
  <si>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</si>
  <si>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</si>
  <si>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</si>
  <si>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</si>
  <si>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</si>
  <si>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</si>
  <si>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</si>
  <si>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</si>
  <si>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</si>
  <si>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</si>
  <si>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</si>
  <si>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</si>
  <si>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</si>
  <si>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</si>
  <si>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</si>
  <si>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</si>
  <si>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</si>
  <si>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</si>
  <si>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</si>
  <si>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</si>
  <si>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</si>
  <si>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</si>
  <si>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</si>
  <si>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</si>
  <si>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</si>
  <si>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</si>
  <si>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</si>
  <si>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</si>
  <si>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</si>
  <si>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</si>
  <si>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</si>
  <si>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</si>
  <si>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</si>
  <si>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</si>
  <si>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</si>
  <si>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</si>
  <si>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</si>
  <si>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</si>
  <si>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</si>
  <si>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</si>
  <si>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</si>
  <si>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</si>
  <si>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</si>
  <si>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</si>
  <si>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</si>
  <si>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</si>
  <si>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</si>
  <si>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</si>
  <si>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</si>
  <si>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</si>
  <si>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</si>
  <si>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</si>
  <si>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</si>
  <si>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</si>
  <si>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</si>
  <si>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</si>
  <si>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</si>
  <si>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</si>
  <si>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</si>
  <si>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</si>
  <si>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</si>
  <si>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</si>
  <si>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</si>
  <si>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</si>
  <si>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</si>
  <si>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</si>
  <si>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</si>
  <si>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</si>
  <si>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</si>
  <si>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</si>
  <si>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</si>
  <si>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</si>
  <si>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</si>
  <si>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</si>
  <si>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</si>
  <si>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</si>
  <si>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</si>
  <si>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</si>
  <si>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</si>
  <si>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</si>
  <si>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</si>
  <si>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</si>
  <si>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</si>
  <si>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</si>
  <si>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</si>
  <si>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</si>
  <si>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</si>
  <si>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</si>
  <si>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</si>
  <si>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</si>
  <si>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</si>
  <si>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</si>
  <si>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</si>
  <si>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</si>
  <si>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</si>
  <si>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</si>
  <si>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</si>
  <si>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</si>
  <si>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</si>
  <si>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</si>
  <si>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</si>
  <si>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</si>
  <si>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</si>
  <si>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</si>
  <si>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</si>
  <si>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</si>
  <si>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</si>
  <si>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</si>
  <si>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</si>
  <si>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</si>
  <si>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</si>
  <si>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</si>
  <si>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</si>
  <si>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</si>
  <si>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</si>
  <si>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</si>
  <si>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</si>
  <si>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</si>
  <si>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</si>
  <si>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</si>
  <si>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</si>
  <si>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</si>
  <si>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</si>
  <si>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</si>
  <si>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</si>
  <si>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</si>
  <si>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</si>
  <si>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</si>
  <si>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</si>
  <si>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</si>
  <si>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</si>
  <si>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</si>
  <si>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</si>
  <si>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</si>
  <si>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</si>
  <si>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</si>
  <si>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</si>
  <si>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</si>
  <si>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</si>
  <si>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</si>
  <si>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</si>
  <si>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</si>
  <si>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</si>
  <si>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</si>
  <si>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</si>
  <si>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</si>
  <si>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</si>
  <si>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</si>
  <si>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</si>
  <si>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</si>
  <si>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</si>
  <si>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</si>
  <si>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</si>
  <si>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</si>
  <si>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</si>
  <si>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</si>
  <si>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</si>
  <si>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</si>
  <si>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</si>
  <si>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</si>
  <si>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</si>
  <si>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</si>
  <si>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</si>
  <si>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</si>
  <si>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</si>
  <si>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</si>
  <si>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</si>
  <si>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</si>
  <si>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</si>
  <si>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</si>
  <si>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</si>
  <si>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</si>
  <si>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</si>
  <si>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</si>
  <si>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</si>
  <si>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</si>
  <si>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</si>
  <si>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</si>
  <si>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</si>
  <si>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</si>
  <si>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</si>
  <si>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</si>
  <si>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</si>
  <si>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</si>
  <si>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</si>
  <si>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</si>
  <si>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</si>
  <si>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</si>
  <si>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</si>
  <si>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</si>
  <si>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</si>
  <si>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</si>
  <si>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</si>
  <si>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</si>
  <si>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</si>
  <si>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</si>
  <si>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</si>
  <si>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</si>
  <si>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</si>
  <si>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</si>
  <si>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</si>
  <si>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</si>
  <si>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</si>
  <si>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</si>
  <si>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</si>
  <si>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</si>
  <si>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</si>
  <si>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</si>
  <si>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</si>
  <si>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</si>
  <si>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</si>
  <si>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</si>
  <si>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</si>
  <si>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</si>
  <si>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</si>
  <si>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</si>
  <si>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</si>
  <si>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</si>
  <si>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</si>
  <si>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</si>
  <si>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</si>
  <si>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</si>
  <si>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</si>
  <si>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</si>
  <si>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</si>
  <si>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</si>
  <si>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</si>
  <si>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</si>
  <si>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</si>
  <si>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</si>
  <si>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</si>
  <si>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</si>
  <si>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</si>
  <si>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</si>
  <si>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</si>
  <si>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</si>
  <si>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</si>
  <si>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</si>
  <si>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</si>
  <si>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</si>
  <si>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</si>
  <si>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</si>
  <si>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</si>
  <si>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</si>
  <si>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</si>
  <si>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</si>
  <si>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</si>
  <si>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</si>
  <si>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</si>
  <si>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</si>
  <si>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</si>
  <si>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</si>
  <si>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</si>
  <si>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</si>
  <si>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</si>
  <si>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</si>
  <si>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</si>
  <si>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</si>
  <si>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</si>
  <si>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</si>
  <si>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</si>
  <si>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</si>
  <si>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</si>
  <si>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</si>
  <si>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</si>
  <si>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</si>
  <si>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</si>
  <si>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</si>
  <si>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</si>
  <si>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</si>
  <si>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</si>
  <si>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</si>
  <si>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</si>
  <si>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</si>
  <si>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</si>
  <si>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</si>
  <si>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</si>
  <si>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</si>
  <si>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</si>
  <si>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</si>
  <si>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</si>
  <si>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</si>
  <si>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</si>
  <si>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</si>
  <si>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</si>
  <si>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</si>
  <si>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</si>
  <si>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</si>
  <si>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</si>
  <si>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</si>
  <si>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</si>
  <si>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</si>
  <si>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</si>
  <si>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</si>
  <si>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</si>
  <si>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</si>
  <si>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</si>
  <si>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</si>
  <si>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</si>
  <si>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</si>
  <si>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</si>
  <si>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</si>
  <si>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</si>
  <si>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</si>
  <si>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</si>
  <si>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</si>
  <si>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</si>
  <si>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</si>
  <si>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</si>
  <si>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</si>
  <si>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</si>
  <si>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</si>
  <si>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</si>
  <si>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</si>
  <si>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</si>
  <si>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</si>
  <si>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</si>
  <si>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</si>
  <si>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</si>
  <si>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</si>
  <si>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</si>
  <si>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</si>
  <si>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</si>
  <si>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</si>
  <si>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</si>
  <si>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</si>
  <si>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</si>
  <si>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</si>
  <si>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</si>
  <si>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</si>
  <si>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</si>
  <si>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</si>
  <si>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</si>
  <si>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</si>
  <si>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</si>
  <si>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</si>
  <si>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</si>
  <si>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</si>
  <si>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</si>
  <si>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</si>
  <si>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</si>
  <si>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</si>
  <si>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</si>
  <si>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</si>
  <si>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</si>
  <si>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</si>
  <si>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</si>
  <si>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</si>
  <si>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</si>
  <si>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</si>
  <si>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</si>
  <si>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</si>
  <si>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</si>
  <si>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</si>
  <si>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</si>
  <si>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</si>
  <si>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</si>
  <si>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</si>
  <si>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</si>
  <si>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</si>
  <si>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</si>
  <si>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</si>
  <si>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</si>
  <si>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</si>
  <si>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</si>
  <si>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</si>
  <si>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</si>
  <si>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</si>
  <si>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</si>
  <si>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</si>
  <si>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</si>
  <si>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</si>
  <si>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</si>
  <si>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</si>
  <si>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</si>
  <si>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</si>
  <si>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</si>
  <si>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</si>
  <si>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</si>
  <si>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</si>
  <si>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</si>
  <si>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</si>
  <si>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</si>
  <si>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</si>
  <si>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</si>
  <si>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</si>
  <si>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</si>
  <si>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</si>
  <si>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</si>
  <si>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</si>
  <si>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</si>
  <si>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</si>
  <si>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</si>
  <si>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</si>
  <si>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</si>
  <si>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</si>
  <si>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</si>
  <si>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</si>
  <si>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</si>
  <si>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</si>
  <si>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</si>
  <si>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</si>
  <si>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</si>
  <si>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</si>
  <si>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</si>
  <si>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</si>
  <si>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</si>
  <si>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</si>
  <si>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</si>
  <si>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</si>
  <si>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</si>
  <si>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</si>
  <si>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</si>
  <si>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</si>
  <si>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</si>
  <si>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</si>
  <si>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</si>
  <si>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</si>
  <si>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</si>
  <si>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</si>
  <si>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</si>
  <si>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</si>
  <si>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</si>
  <si>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</si>
  <si>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</si>
  <si>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</si>
  <si>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</si>
  <si>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</si>
  <si>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</si>
  <si>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</si>
  <si>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</si>
  <si>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</si>
  <si>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</si>
  <si>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</si>
  <si>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</si>
  <si>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</si>
  <si>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</si>
  <si>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</si>
  <si>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</si>
  <si>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</si>
  <si>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</si>
  <si>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</si>
  <si>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</si>
  <si>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</si>
  <si>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</si>
  <si>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</si>
  <si>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</si>
  <si>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</si>
  <si>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</si>
  <si>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</si>
  <si>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</si>
  <si>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</si>
  <si>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</si>
  <si>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</si>
  <si>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</si>
  <si>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</si>
  <si>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</si>
  <si>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</si>
  <si>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</si>
  <si>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</si>
  <si>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</si>
  <si>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</si>
  <si>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</si>
  <si>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</si>
  <si>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</si>
  <si>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</si>
  <si>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</si>
  <si>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</si>
  <si>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</si>
  <si>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</si>
  <si>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</si>
  <si>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</si>
  <si>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</si>
  <si>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</si>
  <si>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</si>
  <si>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</si>
  <si>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</si>
  <si>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</si>
  <si>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</si>
  <si>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</si>
  <si>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</si>
  <si>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</si>
  <si>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</si>
  <si>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</si>
  <si>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</si>
  <si>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</si>
  <si>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</si>
  <si>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</si>
  <si>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</si>
  <si>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</si>
  <si>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</si>
  <si>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</si>
  <si>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</si>
  <si>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</si>
  <si>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</si>
  <si>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</si>
  <si>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</si>
  <si>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</si>
  <si>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</si>
  <si>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</si>
  <si>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</si>
  <si>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</si>
  <si>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</si>
  <si>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</si>
  <si>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</si>
  <si>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</si>
  <si>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</si>
  <si>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</si>
  <si>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</si>
  <si>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</si>
  <si>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</si>
  <si>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</si>
  <si>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</si>
  <si>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</si>
  <si>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</si>
  <si>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</si>
  <si>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</si>
  <si>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</si>
  <si>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</si>
  <si>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</si>
  <si>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</si>
  <si>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</si>
  <si>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</si>
  <si>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</si>
  <si>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</si>
  <si>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</si>
  <si>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</si>
  <si>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</si>
  <si>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</si>
  <si>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</si>
  <si>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</si>
  <si>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</si>
  <si>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</si>
  <si>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</si>
  <si>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</si>
  <si>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</si>
  <si>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</si>
  <si>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</si>
  <si>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</si>
  <si>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</si>
  <si>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</si>
  <si>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</si>
  <si>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</si>
  <si>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</si>
  <si>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</si>
  <si>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</si>
  <si>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</si>
  <si>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</si>
  <si>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</si>
  <si>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</si>
  <si>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</si>
  <si>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</si>
  <si>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</si>
  <si>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</si>
  <si>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</si>
  <si>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</si>
  <si>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</si>
  <si>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</si>
  <si>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</si>
  <si>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</si>
  <si>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</si>
  <si>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</si>
  <si>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</si>
  <si>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</si>
  <si>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</si>
  <si>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</si>
  <si>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</si>
  <si>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</si>
  <si>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</si>
  <si>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</si>
  <si>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</si>
  <si>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</si>
  <si>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</si>
  <si>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</si>
  <si>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</si>
  <si>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</si>
  <si>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</si>
  <si>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</si>
  <si>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</si>
  <si>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</si>
  <si>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</si>
  <si>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</si>
  <si>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</si>
  <si>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</si>
  <si>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</si>
  <si>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</si>
  <si>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</si>
  <si>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</si>
  <si>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</si>
  <si>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</si>
  <si>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</si>
  <si>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</si>
  <si>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</si>
  <si>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</si>
  <si>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</si>
  <si>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</si>
  <si>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</si>
  <si>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</si>
  <si>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</si>
  <si>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</si>
  <si>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</si>
  <si>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</si>
  <si>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</si>
  <si>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</si>
  <si>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</si>
  <si>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</si>
  <si>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</si>
  <si>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</si>
  <si>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</si>
  <si>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</si>
  <si>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</si>
  <si>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</si>
  <si>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</si>
  <si>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</si>
  <si>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</si>
  <si>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</si>
  <si>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</si>
  <si>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</si>
  <si>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</si>
  <si>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</si>
  <si>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</si>
  <si>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</si>
  <si>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</si>
  <si>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</si>
  <si>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</si>
  <si>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</si>
  <si>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</si>
  <si>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</si>
  <si>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</si>
  <si>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</si>
  <si>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</si>
  <si>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</si>
  <si>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</si>
  <si>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</si>
  <si>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</si>
  <si>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</si>
  <si>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</si>
  <si>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</si>
  <si>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</si>
  <si>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</si>
  <si>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</si>
  <si>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</si>
  <si>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</si>
  <si>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</si>
  <si>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</si>
  <si>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</si>
  <si>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</si>
  <si>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</si>
  <si>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</si>
  <si>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</si>
  <si>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</si>
  <si>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</si>
  <si>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</si>
  <si>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</si>
  <si>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</si>
  <si>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</si>
  <si>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</si>
  <si>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</si>
  <si>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</si>
  <si>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</si>
  <si>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</si>
  <si>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</si>
  <si>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</si>
  <si>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</si>
  <si>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</si>
  <si>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</si>
  <si>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</si>
  <si>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</si>
  <si>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</si>
  <si>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</si>
  <si>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</si>
  <si>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</si>
  <si>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</si>
  <si>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</si>
  <si>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</si>
  <si>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</si>
  <si>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</si>
  <si>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</si>
  <si>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</si>
  <si>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</si>
  <si>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</si>
  <si>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</si>
  <si>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</si>
  <si>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</si>
  <si>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</si>
  <si>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</si>
  <si>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</si>
  <si>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</si>
  <si>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</si>
  <si>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</si>
  <si>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</si>
  <si>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</si>
  <si>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</si>
  <si>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</si>
  <si>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</si>
  <si>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</si>
  <si>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</si>
  <si>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</si>
  <si>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</si>
  <si>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</si>
  <si>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</si>
  <si>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</si>
  <si>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</si>
  <si>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</si>
  <si>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</si>
  <si>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</si>
  <si>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</si>
  <si>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</si>
  <si>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</si>
  <si>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</si>
  <si>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</si>
  <si>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</si>
  <si>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</si>
  <si>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</si>
  <si>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</si>
  <si>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</si>
  <si>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</si>
  <si>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</si>
  <si>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</si>
  <si>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</si>
  <si>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</si>
  <si>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</si>
  <si>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</si>
  <si>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</si>
  <si>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</si>
  <si>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</si>
  <si>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</si>
  <si>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</si>
  <si>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</si>
  <si>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</si>
  <si>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</si>
  <si>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</si>
  <si>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</si>
  <si>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</si>
  <si>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</si>
  <si>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</si>
  <si>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</si>
  <si>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</si>
  <si>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</si>
  <si>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</si>
  <si>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</si>
  <si>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</si>
  <si>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</si>
  <si>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</si>
  <si>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</si>
  <si>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</si>
  <si>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</si>
  <si>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</si>
  <si>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</si>
  <si>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</si>
  <si>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</si>
  <si>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</si>
  <si>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</si>
  <si>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</si>
  <si>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</si>
  <si>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</si>
  <si>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</si>
  <si>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</si>
  <si>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</si>
  <si>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</si>
  <si>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</si>
  <si>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</si>
  <si>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</si>
  <si>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</si>
  <si>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</si>
  <si>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</si>
  <si>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</si>
  <si>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</si>
  <si>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</si>
  <si>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</si>
  <si>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</si>
  <si>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</si>
  <si>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</si>
  <si>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</si>
  <si>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</si>
  <si>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</si>
  <si>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</si>
  <si>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</si>
  <si>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</si>
  <si>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</si>
  <si>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</si>
  <si>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</si>
  <si>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</si>
  <si>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</si>
  <si>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</si>
  <si>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</si>
  <si>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</si>
  <si>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</si>
  <si>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</si>
  <si>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</si>
  <si>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</si>
  <si>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</si>
  <si>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</si>
  <si>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</si>
  <si>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</si>
  <si>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</si>
  <si>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</si>
  <si>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</si>
  <si>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</si>
  <si>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</si>
  <si>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</si>
  <si>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</si>
  <si>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</si>
  <si>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</si>
  <si>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</si>
  <si>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</si>
  <si>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</si>
  <si>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</si>
  <si>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</si>
  <si>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</si>
  <si>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</si>
  <si>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</si>
  <si>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</si>
  <si>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</si>
  <si>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</si>
  <si>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</si>
  <si>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</si>
  <si>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</si>
  <si>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</si>
  <si>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</si>
  <si>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</si>
  <si>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</si>
  <si>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</si>
  <si>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</si>
  <si>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</si>
  <si>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</si>
  <si>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</si>
  <si>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</si>
  <si>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</si>
  <si>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</si>
  <si>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</si>
  <si>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</si>
  <si>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</si>
  <si>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</si>
  <si>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</si>
  <si>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</si>
  <si>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</si>
  <si>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</si>
  <si>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</si>
  <si>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</si>
  <si>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</si>
  <si>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</si>
  <si>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</si>
  <si>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</si>
  <si>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</si>
  <si>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</si>
  <si>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</si>
  <si>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</si>
  <si>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</si>
  <si>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</si>
  <si>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</si>
  <si>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</si>
  <si>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</si>
  <si>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</si>
  <si>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</si>
  <si>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</si>
  <si>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</si>
  <si>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</si>
  <si>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</si>
  <si>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</si>
  <si>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</si>
  <si>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</si>
  <si>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</si>
  <si>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</si>
  <si>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</si>
  <si>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</si>
  <si>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</si>
  <si>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</si>
  <si>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</si>
  <si>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</si>
  <si>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</si>
  <si>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</si>
  <si>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</si>
  <si>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</si>
  <si>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</si>
  <si>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</si>
  <si>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</si>
  <si>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</si>
  <si>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</si>
  <si>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</si>
  <si>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</si>
  <si>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</si>
  <si>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</si>
  <si>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</si>
  <si>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</si>
  <si>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</si>
  <si>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</si>
  <si>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</si>
  <si>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</si>
  <si>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</si>
  <si>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</si>
  <si>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</si>
  <si>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</si>
  <si>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</si>
  <si>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</si>
  <si>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</si>
  <si>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</si>
  <si>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</si>
  <si>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</si>
  <si>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</si>
  <si>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</si>
  <si>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</si>
  <si>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</si>
  <si>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</si>
  <si>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</si>
  <si>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</si>
  <si>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</si>
  <si>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</si>
  <si>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</si>
  <si>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</si>
  <si>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</si>
  <si>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</si>
  <si>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</si>
  <si>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</si>
  <si>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</si>
  <si>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</si>
  <si>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</si>
  <si>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</si>
  <si>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</si>
  <si>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</si>
  <si>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</si>
  <si>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</si>
  <si>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</si>
  <si>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</si>
  <si>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</si>
  <si>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</si>
  <si>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</si>
  <si>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</si>
  <si>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</si>
  <si>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</si>
  <si>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</si>
  <si>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</si>
  <si>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</si>
  <si>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</si>
  <si>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</si>
  <si>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</si>
  <si>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</si>
  <si>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</si>
  <si>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</si>
  <si>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</si>
  <si>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</si>
  <si>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</si>
  <si>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</si>
  <si>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</si>
  <si>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</si>
  <si>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</si>
  <si>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</si>
  <si>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</si>
  <si>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</si>
  <si>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</si>
  <si>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</si>
  <si>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</si>
  <si>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</si>
  <si>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</si>
  <si>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</si>
  <si>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</si>
  <si>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</si>
  <si>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</si>
  <si>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</si>
  <si>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</si>
  <si>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</si>
  <si>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</si>
  <si>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</si>
  <si>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</si>
  <si>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</si>
  <si>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</si>
  <si>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</si>
  <si>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</si>
  <si>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</si>
  <si>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</si>
  <si>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</si>
  <si>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</si>
  <si>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</si>
  <si>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</si>
  <si>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</si>
  <si>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</si>
  <si>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</si>
  <si>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</si>
  <si>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</si>
  <si>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</si>
  <si>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</si>
  <si>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</si>
  <si>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</si>
  <si>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</si>
  <si>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</si>
  <si>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</si>
  <si>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</si>
  <si>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</si>
  <si>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</si>
  <si>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</si>
  <si>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</si>
  <si>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</si>
  <si>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</si>
  <si>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</si>
  <si>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</si>
  <si>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</si>
  <si>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</si>
  <si>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</si>
  <si>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</si>
  <si>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</si>
  <si>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</si>
  <si>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</si>
  <si>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</si>
  <si>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</si>
  <si>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</si>
  <si>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</si>
  <si>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</si>
  <si>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</si>
  <si>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</si>
  <si>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</si>
  <si>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</si>
  <si>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</si>
  <si>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</si>
  <si>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</si>
  <si>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</si>
  <si>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</si>
  <si>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</si>
  <si>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</si>
  <si>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</si>
  <si>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</si>
  <si>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</si>
  <si>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</si>
  <si>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</si>
  <si>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</si>
  <si>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</si>
  <si>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</si>
  <si>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</si>
  <si>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</si>
  <si>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</si>
  <si>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</si>
  <si>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</si>
  <si>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</si>
  <si>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</si>
  <si>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</si>
  <si>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</si>
  <si>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</si>
  <si>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</si>
  <si>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</si>
  <si>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</si>
  <si>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</si>
  <si>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</si>
  <si>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</si>
  <si>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</si>
  <si>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</si>
  <si>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</si>
  <si>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</si>
  <si>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</si>
  <si>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</si>
  <si>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</si>
  <si>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</si>
  <si>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</si>
  <si>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</si>
  <si>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</si>
  <si>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</si>
  <si>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</si>
  <si>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</si>
  <si>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</si>
  <si>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</si>
  <si>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</si>
  <si>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</si>
  <si>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</si>
  <si>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</si>
  <si>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</si>
  <si>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</si>
  <si>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</si>
  <si>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</si>
  <si>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</si>
  <si>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</si>
  <si>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</si>
  <si>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</si>
  <si>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</si>
  <si>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</si>
  <si>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</si>
  <si>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</si>
  <si>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</si>
  <si>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</si>
  <si>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</si>
  <si>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</si>
  <si>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</si>
  <si>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</si>
  <si>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</si>
  <si>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</si>
  <si>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</si>
  <si>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</si>
  <si>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</si>
  <si>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</si>
  <si>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</si>
  <si>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</si>
  <si>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</si>
  <si>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</si>
  <si>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</si>
  <si>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</si>
  <si>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</si>
  <si>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</si>
  <si>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</si>
  <si>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</si>
  <si>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</si>
  <si>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</si>
  <si>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</si>
  <si>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</si>
  <si>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</si>
  <si>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</si>
  <si>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</si>
  <si>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</si>
  <si>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</si>
  <si>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</si>
  <si>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</si>
  <si>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</si>
  <si>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</si>
  <si>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</si>
  <si>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</si>
  <si>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</si>
  <si>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</si>
  <si>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</si>
  <si>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</si>
  <si>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</si>
  <si>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</si>
  <si>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</si>
  <si>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</si>
  <si>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</si>
  <si>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</si>
  <si>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</si>
  <si>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</si>
  <si>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</si>
  <si>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</si>
  <si>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</si>
  <si>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</si>
  <si>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</si>
  <si>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</si>
  <si>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</si>
  <si>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</si>
  <si>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</si>
  <si>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</si>
  <si>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</si>
  <si>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</si>
  <si>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</si>
  <si>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</si>
  <si>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</si>
  <si>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</si>
  <si>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</si>
  <si>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</si>
  <si>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</si>
  <si>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</si>
  <si>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</si>
  <si>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</si>
  <si>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</si>
  <si>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</si>
  <si>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</si>
  <si>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</si>
  <si>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</si>
  <si>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</si>
  <si>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</si>
  <si>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</si>
  <si>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</si>
  <si>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</si>
  <si>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</si>
  <si>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</si>
  <si>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</si>
  <si>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</si>
  <si>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</si>
  <si>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</si>
  <si>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</si>
  <si>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</si>
  <si>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</si>
  <si>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</si>
  <si>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</si>
  <si>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</si>
  <si>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</si>
  <si>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</si>
  <si>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</si>
  <si>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</si>
  <si>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</si>
  <si>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</si>
  <si>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</si>
  <si>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</si>
  <si>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</si>
  <si>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</si>
  <si>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</si>
  <si>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</si>
  <si>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</si>
  <si>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</si>
  <si>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</si>
  <si>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</si>
  <si>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</si>
  <si>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</si>
  <si>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</si>
  <si>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</si>
  <si>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</si>
  <si>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</si>
  <si>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</si>
  <si>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</si>
  <si>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</si>
  <si>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</si>
  <si>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</si>
  <si>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</si>
  <si>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</si>
  <si>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</si>
  <si>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</si>
  <si>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</si>
  <si>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</si>
  <si>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</si>
  <si>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</si>
  <si>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</si>
  <si>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</si>
  <si>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</si>
  <si>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</si>
  <si>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</si>
  <si>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</si>
  <si>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</si>
  <si>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</si>
  <si>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</si>
  <si>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</si>
  <si>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</si>
  <si>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</si>
  <si>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</si>
  <si>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</si>
  <si>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</si>
  <si>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</si>
  <si>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</si>
  <si>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</si>
  <si>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</si>
  <si>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</si>
  <si>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</si>
  <si>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</si>
  <si>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</si>
  <si>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</si>
  <si>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</si>
  <si>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</si>
  <si>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</si>
  <si>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</si>
  <si>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</si>
  <si>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</si>
  <si>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</si>
  <si>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</si>
  <si>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</si>
  <si>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</si>
  <si>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</si>
  <si>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</si>
  <si>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</si>
  <si>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</si>
  <si>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</si>
  <si>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</si>
  <si>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</si>
  <si>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</si>
  <si>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</si>
  <si>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</si>
  <si>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</si>
  <si>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</si>
  <si>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</si>
  <si>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</si>
  <si>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</si>
  <si>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</si>
  <si>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</si>
  <si>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</si>
  <si>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</si>
  <si>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</si>
  <si>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</si>
  <si>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</si>
  <si>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</si>
  <si>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</si>
  <si>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</si>
  <si>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</si>
  <si>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</si>
  <si>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</si>
  <si>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</si>
  <si>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</si>
  <si>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</si>
  <si>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</si>
  <si>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</si>
  <si>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</si>
  <si>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</si>
  <si>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</si>
  <si>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</si>
  <si>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</si>
  <si>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</si>
  <si>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</si>
  <si>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</si>
  <si>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</si>
  <si>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</si>
  <si>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</si>
  <si>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</si>
  <si>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</si>
  <si>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</si>
  <si>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</si>
  <si>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</si>
  <si>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</si>
  <si>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</si>
  <si>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</si>
  <si>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</si>
  <si>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</si>
  <si>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</si>
  <si>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</si>
  <si>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</si>
  <si>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</si>
  <si>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</si>
  <si>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</si>
  <si>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</si>
  <si>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</si>
  <si>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</si>
  <si>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</si>
  <si>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</si>
  <si>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</si>
  <si>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</si>
  <si>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</si>
  <si>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</si>
  <si>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</si>
  <si>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</si>
  <si>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</si>
  <si>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</si>
  <si>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</si>
  <si>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</si>
  <si>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</si>
  <si>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</si>
  <si>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</si>
  <si>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</si>
  <si>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</si>
  <si>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</si>
  <si>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</si>
  <si>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</si>
  <si>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</si>
  <si>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</si>
  <si>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</si>
  <si>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</si>
  <si>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</si>
  <si>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</si>
  <si>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</si>
  <si>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</si>
  <si>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</si>
  <si>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</si>
  <si>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</si>
  <si>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</si>
  <si>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</si>
  <si>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</si>
  <si>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</si>
  <si>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</si>
  <si>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</si>
  <si>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</si>
  <si>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</si>
  <si>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</si>
  <si>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</si>
  <si>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</si>
  <si>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</si>
  <si>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</si>
  <si>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</si>
  <si>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</si>
  <si>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</si>
  <si>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</si>
  <si>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</si>
  <si>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</si>
  <si>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</si>
  <si>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</si>
  <si>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</si>
  <si>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</si>
  <si>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</si>
  <si>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</si>
  <si>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</si>
  <si>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</si>
  <si>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</si>
  <si>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</si>
  <si>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</si>
  <si>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</si>
  <si>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</si>
  <si>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</si>
  <si>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</si>
  <si>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</si>
  <si>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</si>
  <si>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</si>
  <si>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</si>
  <si>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</si>
  <si>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</si>
  <si>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</si>
  <si>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</si>
  <si>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</si>
  <si>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</si>
  <si>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</si>
  <si>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</si>
  <si>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</si>
  <si>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</si>
  <si>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</si>
  <si>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</si>
  <si>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</si>
  <si>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</si>
  <si>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</si>
  <si>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</si>
  <si>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</si>
  <si>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</si>
  <si>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</si>
  <si>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</si>
  <si>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</si>
  <si>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</si>
  <si>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</si>
  <si>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</si>
  <si>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</si>
  <si>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</si>
  <si>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</si>
  <si>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</si>
  <si>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</si>
  <si>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</si>
  <si>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</si>
  <si>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</si>
  <si>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</si>
  <si>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</si>
  <si>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</si>
  <si>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</si>
  <si>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</si>
  <si>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</si>
  <si>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</si>
  <si>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</si>
  <si>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</si>
  <si>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</si>
  <si>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</si>
  <si>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</si>
  <si>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</si>
  <si>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</si>
  <si>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</si>
  <si>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</si>
  <si>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</si>
  <si>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</si>
  <si>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</si>
  <si>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</si>
  <si>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</si>
  <si>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</si>
  <si>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</si>
  <si>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</si>
  <si>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</si>
  <si>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</si>
  <si>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</si>
  <si>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</si>
  <si>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</si>
  <si>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</si>
  <si>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</si>
  <si>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</si>
  <si>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</si>
  <si>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</si>
  <si>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</si>
  <si>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</si>
  <si>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</si>
  <si>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</si>
  <si>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</si>
  <si>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</si>
  <si>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</si>
  <si>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</si>
  <si>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</si>
  <si>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</si>
  <si>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</si>
  <si>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</si>
  <si>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</si>
  <si>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</si>
  <si>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</si>
  <si>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</si>
  <si>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</si>
  <si>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</si>
  <si>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</si>
  <si>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</si>
  <si>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</si>
  <si>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</si>
  <si>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</si>
  <si>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</si>
  <si>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</si>
  <si>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</si>
  <si>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</si>
  <si>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</si>
  <si>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</si>
  <si>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</si>
  <si>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</si>
  <si>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</si>
  <si>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</si>
  <si>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</si>
  <si>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</si>
  <si>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</si>
  <si>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</si>
  <si>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</si>
  <si>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</si>
  <si>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</si>
  <si>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</si>
  <si>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</si>
  <si>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</si>
  <si>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</si>
  <si>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</si>
  <si>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</si>
  <si>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</si>
  <si>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</si>
  <si>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</si>
  <si>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</si>
  <si>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</si>
  <si>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</si>
  <si>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</si>
  <si>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</si>
  <si>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</si>
  <si>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</si>
  <si>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</si>
  <si>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</si>
  <si>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</si>
  <si>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</si>
  <si>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</si>
  <si>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</si>
  <si>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</si>
  <si>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</si>
  <si>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</si>
  <si>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</si>
  <si>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</si>
  <si>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</si>
  <si>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</si>
  <si>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</si>
  <si>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</si>
  <si>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</si>
  <si>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</si>
  <si>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</si>
  <si>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</si>
  <si>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</si>
  <si>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</si>
  <si>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</si>
  <si>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</si>
  <si>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</si>
  <si>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</si>
  <si>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</si>
  <si>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</si>
  <si>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</si>
  <si>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</si>
  <si>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</si>
  <si>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</si>
  <si>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</si>
  <si>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</si>
  <si>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</si>
  <si>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</si>
  <si>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</si>
  <si>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</si>
  <si>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</si>
  <si>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</si>
  <si>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</si>
  <si>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</si>
  <si>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</si>
  <si>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</si>
  <si>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</si>
  <si>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</si>
  <si>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</si>
  <si>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</si>
  <si>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</si>
  <si>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</si>
  <si>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</si>
  <si>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</si>
  <si>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</si>
  <si>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</si>
  <si>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</si>
  <si>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</si>
  <si>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</si>
  <si>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</si>
  <si>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</si>
  <si>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</si>
  <si>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</si>
  <si>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</si>
  <si>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</si>
  <si>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</si>
  <si>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</si>
  <si>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</si>
  <si>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</si>
  <si>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</si>
  <si>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</si>
  <si>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</si>
  <si>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</si>
  <si>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</si>
  <si>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</si>
  <si>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</si>
  <si>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</si>
  <si>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</si>
  <si>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</si>
  <si>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</si>
  <si>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</si>
  <si>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</si>
  <si>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</si>
  <si>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</si>
  <si>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</si>
  <si>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</si>
  <si>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</si>
  <si>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</si>
  <si>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</si>
  <si>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</si>
  <si>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</si>
  <si>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</si>
  <si>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</si>
  <si>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</si>
  <si>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</si>
  <si>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</si>
  <si>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</si>
  <si>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</si>
  <si>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</si>
  <si>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</si>
  <si>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</si>
  <si>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</si>
  <si>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</si>
  <si>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</si>
  <si>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</si>
  <si>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</si>
  <si>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</si>
  <si>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</si>
  <si>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</si>
  <si>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</si>
  <si>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</si>
  <si>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</si>
  <si>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</si>
  <si>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</si>
  <si>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</si>
  <si>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</si>
  <si>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</si>
  <si>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</si>
  <si>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</si>
  <si>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</si>
  <si>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</si>
  <si>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</si>
  <si>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</si>
  <si>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</si>
  <si>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</si>
  <si>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</si>
  <si>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</si>
  <si>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</si>
  <si>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</si>
  <si>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</si>
  <si>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</si>
  <si>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</si>
  <si>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</si>
  <si>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</si>
  <si>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</si>
  <si>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</si>
  <si>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</si>
  <si>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</si>
  <si>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</si>
  <si>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</si>
  <si>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</si>
  <si>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</si>
  <si>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</si>
  <si>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</si>
  <si>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</si>
  <si>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</si>
  <si>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</si>
  <si>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</si>
  <si>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</si>
  <si>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</si>
  <si>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</si>
  <si>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</si>
  <si>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</si>
  <si>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</si>
  <si>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</si>
  <si>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</si>
  <si>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</si>
  <si>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</si>
  <si>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</si>
  <si>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</si>
  <si>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</si>
  <si>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</si>
  <si>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</si>
  <si>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</si>
  <si>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</si>
  <si>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</si>
  <si>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</si>
  <si>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</si>
  <si>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</si>
  <si>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</si>
  <si>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</si>
  <si>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</si>
  <si>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</si>
  <si>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</si>
  <si>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</si>
  <si>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</si>
  <si>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</si>
  <si>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</si>
  <si>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</si>
  <si>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</si>
  <si>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</si>
  <si>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</si>
  <si>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</si>
  <si>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</si>
  <si>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</si>
  <si>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</si>
  <si>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</si>
  <si>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</si>
  <si>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</si>
  <si>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</si>
  <si>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</si>
  <si>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</si>
  <si>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</si>
  <si>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</si>
  <si>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</si>
  <si>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</si>
  <si>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</si>
  <si>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</si>
  <si>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</si>
  <si>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</si>
  <si>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</si>
  <si>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</si>
  <si>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</si>
  <si>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</si>
  <si>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</si>
  <si>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</si>
  <si>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</si>
  <si>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</si>
  <si>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</si>
  <si>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</si>
  <si>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</si>
  <si>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</si>
  <si>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</si>
  <si>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</si>
  <si>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</si>
  <si>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</si>
  <si>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</si>
  <si>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</si>
  <si>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</si>
  <si>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</si>
  <si>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</si>
  <si>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</si>
  <si>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</si>
  <si>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</si>
  <si>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</si>
  <si>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</si>
  <si>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</si>
  <si>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</si>
  <si>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</si>
  <si>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</si>
  <si>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</si>
  <si>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</si>
  <si>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</si>
  <si>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</si>
  <si>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</si>
  <si>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</si>
  <si>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</si>
  <si>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</si>
  <si>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</si>
  <si>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</si>
  <si>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</si>
  <si>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</si>
  <si>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</si>
  <si>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</si>
  <si>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</si>
  <si>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</si>
  <si>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</si>
  <si>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</si>
  <si>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</si>
  <si>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</si>
  <si>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</si>
  <si>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</si>
  <si>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</si>
  <si>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</si>
  <si>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</si>
  <si>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</si>
  <si>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</si>
  <si>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</si>
  <si>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</si>
  <si>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</si>
  <si>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</si>
  <si>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</si>
  <si>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</si>
  <si>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</si>
  <si>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</si>
  <si>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</si>
  <si>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</si>
  <si>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</si>
  <si>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</si>
  <si>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</si>
  <si>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</si>
  <si>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</si>
  <si>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</si>
  <si>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</si>
  <si>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</si>
  <si>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</si>
  <si>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</si>
  <si>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</si>
  <si>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</si>
  <si>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</si>
  <si>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</si>
  <si>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</si>
  <si>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</si>
  <si>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</si>
  <si>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</si>
  <si>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</si>
  <si>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</si>
  <si>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</si>
  <si>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</si>
  <si>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</si>
  <si>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</si>
  <si>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</si>
  <si>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</si>
  <si>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</si>
  <si>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</si>
  <si>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</si>
  <si>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</si>
  <si>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</si>
  <si>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</si>
  <si>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</si>
  <si>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</si>
  <si>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</si>
  <si>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</si>
  <si>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</si>
  <si>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</si>
  <si>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</si>
  <si>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</si>
  <si>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</si>
  <si>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</si>
  <si>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</si>
  <si>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</si>
  <si>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</si>
  <si>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</si>
  <si>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</si>
  <si>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</si>
  <si>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</si>
  <si>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</si>
  <si>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</si>
  <si>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</si>
  <si>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</si>
  <si>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</si>
  <si>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</si>
  <si>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</si>
  <si>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</si>
  <si>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</si>
  <si>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</si>
  <si>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</si>
  <si>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</si>
  <si>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</si>
  <si>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</si>
  <si>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</si>
  <si>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</si>
  <si>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</si>
  <si>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</si>
  <si>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</si>
  <si>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</si>
  <si>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</si>
  <si>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</si>
  <si>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</si>
  <si>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</si>
  <si>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</si>
  <si>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</si>
  <si>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</si>
  <si>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</si>
  <si>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</si>
  <si>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</si>
  <si>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</si>
  <si>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</si>
  <si>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</si>
  <si>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</si>
  <si>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</si>
  <si>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</si>
  <si>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</si>
  <si>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</si>
  <si>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</si>
  <si>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</si>
  <si>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</si>
  <si>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</si>
  <si>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</si>
  <si>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</si>
  <si>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</si>
  <si>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</si>
  <si>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</si>
  <si>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</si>
  <si>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</si>
  <si>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</si>
  <si>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</si>
  <si>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</si>
  <si>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</si>
  <si>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</si>
  <si>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</si>
  <si>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</si>
  <si>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</si>
  <si>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</si>
  <si>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</si>
  <si>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</si>
  <si>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</si>
  <si>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</si>
  <si>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</si>
  <si>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</si>
  <si>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</si>
  <si>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</si>
  <si>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</si>
  <si>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</si>
  <si>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</si>
  <si>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</si>
  <si>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</si>
  <si>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</si>
  <si>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</si>
  <si>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</si>
  <si>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</si>
  <si>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</si>
  <si>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</si>
  <si>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</si>
  <si>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</si>
  <si>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</si>
  <si>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</si>
  <si>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</si>
  <si>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</si>
  <si>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</si>
  <si>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</si>
  <si>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</si>
  <si>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</si>
  <si>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</si>
  <si>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</si>
  <si>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</si>
  <si>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</si>
  <si>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</si>
  <si>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</si>
  <si>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</si>
  <si>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</si>
  <si>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</si>
  <si>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</si>
  <si>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</si>
  <si>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</si>
  <si>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</si>
  <si>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</si>
  <si>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</si>
  <si>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</si>
  <si>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</si>
  <si>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</si>
  <si>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</si>
  <si>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</si>
  <si>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</si>
  <si>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</si>
  <si>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</si>
  <si>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</si>
  <si>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</si>
  <si>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</si>
  <si>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</si>
  <si>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</si>
  <si>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</si>
  <si>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</si>
  <si>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</si>
  <si>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</si>
  <si>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</si>
  <si>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</si>
  <si>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</si>
  <si>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</si>
  <si>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</si>
  <si>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</si>
  <si>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</si>
  <si>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</si>
  <si>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</si>
  <si>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</si>
  <si>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</si>
  <si>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</si>
  <si>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</si>
  <si>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</si>
  <si>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</si>
  <si>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</si>
  <si>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</si>
  <si>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</si>
  <si>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</si>
  <si>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</si>
  <si>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</si>
  <si>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</si>
  <si>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</si>
  <si>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</si>
  <si>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</si>
  <si>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</si>
  <si>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</si>
  <si>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</si>
  <si>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</si>
  <si>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</si>
  <si>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</si>
  <si>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</si>
  <si>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</si>
  <si>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</si>
  <si>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</si>
  <si>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</si>
  <si>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</si>
  <si>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</si>
  <si>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</si>
  <si>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</si>
  <si>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</si>
  <si>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</si>
  <si>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</si>
  <si>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</si>
  <si>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</si>
  <si>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</si>
  <si>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</si>
  <si>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</si>
  <si>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</si>
  <si>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</si>
  <si>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</si>
  <si>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</si>
  <si>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</si>
  <si>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</si>
  <si>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</si>
  <si>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</si>
  <si>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</si>
  <si>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</si>
  <si>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</si>
  <si>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</si>
  <si>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</si>
  <si>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</si>
  <si>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</si>
  <si>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</si>
  <si>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</si>
  <si>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</si>
  <si>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</si>
  <si>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</si>
  <si>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</si>
  <si>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</si>
  <si>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</si>
  <si>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</si>
  <si>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</si>
  <si>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</si>
  <si>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</si>
  <si>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</si>
  <si>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</si>
  <si>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</si>
  <si>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</si>
  <si>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</si>
  <si>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</si>
  <si>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</si>
  <si>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</si>
  <si>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</si>
  <si>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</si>
  <si>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</si>
  <si>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</si>
  <si>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</si>
  <si>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</si>
  <si>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</si>
  <si>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</si>
  <si>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</si>
  <si>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</si>
  <si>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</si>
  <si>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</si>
  <si>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</si>
  <si>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</si>
  <si>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</si>
  <si>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</si>
  <si>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</si>
  <si>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</si>
  <si>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</si>
  <si>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</si>
  <si>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</si>
  <si>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</si>
  <si>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</si>
  <si>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</si>
  <si>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</si>
  <si>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</si>
  <si>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</si>
  <si>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</si>
  <si>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</si>
  <si>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</si>
  <si>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</si>
  <si>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</si>
  <si>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</si>
  <si>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</si>
  <si>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</si>
  <si>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</si>
  <si>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</si>
  <si>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</si>
  <si>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</si>
  <si>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</si>
  <si>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</si>
  <si>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</si>
  <si>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</si>
  <si>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</si>
  <si>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</si>
  <si>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</si>
  <si>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</si>
  <si>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</si>
  <si>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</si>
  <si>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</si>
  <si>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</si>
  <si>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</si>
  <si>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</si>
  <si>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</si>
  <si>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</si>
  <si>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</si>
  <si>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</si>
  <si>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</si>
  <si>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</si>
  <si>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</si>
  <si>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</si>
  <si>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</si>
  <si>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</si>
  <si>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</si>
  <si>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</si>
  <si>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</si>
  <si>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</si>
  <si>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</si>
  <si>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</si>
  <si>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</si>
  <si>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</si>
  <si>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</si>
  <si>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</si>
  <si>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</si>
  <si>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</si>
  <si>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</si>
  <si>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</si>
  <si>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</si>
  <si>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</si>
  <si>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</si>
  <si>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</si>
  <si>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</si>
  <si>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</si>
  <si>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</si>
  <si>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</si>
  <si>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</si>
  <si>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</si>
  <si>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</si>
  <si>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</si>
  <si>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</si>
  <si>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</si>
  <si>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</si>
  <si>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</si>
  <si>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</si>
  <si>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</si>
  <si>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</si>
  <si>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</si>
  <si>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</si>
  <si>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</si>
  <si>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</si>
  <si>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</si>
  <si>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</si>
  <si>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</si>
  <si>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</si>
  <si>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</si>
  <si>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</si>
  <si>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</si>
  <si>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</si>
  <si>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</si>
  <si>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</si>
  <si>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</si>
  <si>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</si>
  <si>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</si>
  <si>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</si>
  <si>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</si>
  <si>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</si>
  <si>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</si>
  <si>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</si>
  <si>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</si>
  <si>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</si>
  <si>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</si>
  <si>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</si>
  <si>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</si>
  <si>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</si>
  <si>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</si>
  <si>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</si>
  <si>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</si>
  <si>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</si>
  <si>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</si>
  <si>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</si>
  <si>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</si>
  <si>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</si>
  <si>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</si>
  <si>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</si>
  <si>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</si>
  <si>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</si>
  <si>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</si>
  <si>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</si>
  <si>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</si>
  <si>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</si>
  <si>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</si>
  <si>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</si>
  <si>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</si>
  <si>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</si>
  <si>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</si>
  <si>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</si>
  <si>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</si>
  <si>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</si>
  <si>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</si>
  <si>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</si>
  <si>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</si>
  <si>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</si>
  <si>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</si>
  <si>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</si>
  <si>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</si>
  <si>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</si>
  <si>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</si>
  <si>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</si>
  <si>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</si>
  <si>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</si>
  <si>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</si>
  <si>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</si>
  <si>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</si>
  <si>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</si>
  <si>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</si>
  <si>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</si>
  <si>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</si>
  <si>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</si>
  <si>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</si>
  <si>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</si>
  <si>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</si>
  <si>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</si>
  <si>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</si>
  <si>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</si>
  <si>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</si>
  <si>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</si>
  <si>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</si>
  <si>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</si>
  <si>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</si>
  <si>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</si>
  <si>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</si>
  <si>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</si>
  <si>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</si>
  <si>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</si>
  <si>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</si>
  <si>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</si>
  <si>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</si>
  <si>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</si>
  <si>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</si>
  <si>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</si>
  <si>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</si>
  <si>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</si>
  <si>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</si>
  <si>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</si>
  <si>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</si>
  <si>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</si>
  <si>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</si>
  <si>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</si>
  <si>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</si>
  <si>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</si>
  <si>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</si>
  <si>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</si>
  <si>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</si>
  <si>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</si>
  <si>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</si>
  <si>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</si>
  <si>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</si>
  <si>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</si>
  <si>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</si>
  <si>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</si>
  <si>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</si>
  <si>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</si>
  <si>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</si>
  <si>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</si>
  <si>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</si>
  <si>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</si>
  <si>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</si>
  <si>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</si>
  <si>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</si>
  <si>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</si>
  <si>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</si>
  <si>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</si>
  <si>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</si>
  <si>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</si>
  <si>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</si>
  <si>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</si>
  <si>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</si>
  <si>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</si>
  <si>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</si>
  <si>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</si>
  <si>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</si>
  <si>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</si>
  <si>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</si>
  <si>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</si>
  <si>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</si>
  <si>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</si>
  <si>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</si>
  <si>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</si>
  <si>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</si>
  <si>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</si>
  <si>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</si>
  <si>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</si>
  <si>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</si>
  <si>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</si>
  <si>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</si>
  <si>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</si>
  <si>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</si>
  <si>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</si>
  <si>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</si>
  <si>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</si>
  <si>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</si>
  <si>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</si>
  <si>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</si>
  <si>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</si>
  <si>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</si>
  <si>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</si>
  <si>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</si>
  <si>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</si>
  <si>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</si>
  <si>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</si>
  <si>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</si>
  <si>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</si>
  <si>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</si>
  <si>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</si>
  <si>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</si>
  <si>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</si>
  <si>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</si>
  <si>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</si>
  <si>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</si>
  <si>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</si>
  <si>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</si>
  <si>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</si>
  <si>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</si>
  <si>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</si>
  <si>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</si>
  <si>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</si>
  <si>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</si>
  <si>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</si>
  <si>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</si>
  <si>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</si>
  <si>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</si>
  <si>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</si>
  <si>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</si>
  <si>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</si>
  <si>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</si>
  <si>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</si>
  <si>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</si>
  <si>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</si>
  <si>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</si>
  <si>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</si>
  <si>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</si>
  <si>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</si>
  <si>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</si>
  <si>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</si>
  <si>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</si>
  <si>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</si>
  <si>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</si>
  <si>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</si>
  <si>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</si>
  <si>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</si>
  <si>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</si>
  <si>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</si>
  <si>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</si>
  <si>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</si>
  <si>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</si>
  <si>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</si>
  <si>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</si>
  <si>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</si>
  <si>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</si>
  <si>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</si>
  <si>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</si>
  <si>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</si>
  <si>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</si>
  <si>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</si>
  <si>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</si>
  <si>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</si>
  <si>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</si>
  <si>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</si>
  <si>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</si>
  <si>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</si>
  <si>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</si>
  <si>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</si>
  <si>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</si>
  <si>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</si>
  <si>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</si>
  <si>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</si>
  <si>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</si>
  <si>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</si>
  <si>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</si>
  <si>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</si>
  <si>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</si>
  <si>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</si>
  <si>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</si>
  <si>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</si>
  <si>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</si>
  <si>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</si>
  <si>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</si>
  <si>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</si>
  <si>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</si>
  <si>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</si>
  <si>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</si>
  <si>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</si>
  <si>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</si>
  <si>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</si>
  <si>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</si>
  <si>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</si>
  <si>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</si>
  <si>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</si>
  <si>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</si>
  <si>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</si>
  <si>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</si>
  <si>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</si>
  <si>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</si>
  <si>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</si>
  <si>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</si>
  <si>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</si>
  <si>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</si>
  <si>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</si>
  <si>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</si>
  <si>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</si>
  <si>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</si>
  <si>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</si>
  <si>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</si>
  <si>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</si>
  <si>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</si>
  <si>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</si>
  <si>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</si>
  <si>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</si>
  <si>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</si>
  <si>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</si>
  <si>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</si>
  <si>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</si>
  <si>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</si>
  <si>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</si>
  <si>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</si>
  <si>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</si>
  <si>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</si>
  <si>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</si>
  <si>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</si>
  <si>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</si>
  <si>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</si>
  <si>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</si>
  <si>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</si>
  <si>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</si>
  <si>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</si>
  <si>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</si>
  <si>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</si>
  <si>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</si>
  <si>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</si>
  <si>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</si>
  <si>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</si>
  <si>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</si>
  <si>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</si>
  <si>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</si>
  <si>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</si>
  <si>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</si>
  <si>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</si>
  <si>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</si>
  <si>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</si>
  <si>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</si>
  <si>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</si>
  <si>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</si>
  <si>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</si>
  <si>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</si>
  <si>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</si>
  <si>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</si>
  <si>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</si>
  <si>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</si>
  <si>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</si>
  <si>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</si>
  <si>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</si>
  <si>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</si>
  <si>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</si>
  <si>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</si>
  <si>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</si>
  <si>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</si>
  <si>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</si>
  <si>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</si>
  <si>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</si>
  <si>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</si>
  <si>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</si>
  <si>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</si>
  <si>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</si>
  <si>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</si>
  <si>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</si>
  <si>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</si>
  <si>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</si>
  <si>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</si>
  <si>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</si>
  <si>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</si>
  <si>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</si>
  <si>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</si>
  <si>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</si>
  <si>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</si>
  <si>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</si>
  <si>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</si>
  <si>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</si>
  <si>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</si>
  <si>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</si>
  <si>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</si>
  <si>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</si>
  <si>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</si>
  <si>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</si>
  <si>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</si>
  <si>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</si>
  <si>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</si>
  <si>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</si>
  <si>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</si>
  <si>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</si>
  <si>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</si>
  <si>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</si>
  <si>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</si>
  <si>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</si>
  <si>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</si>
  <si>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</si>
  <si>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</si>
  <si>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</si>
  <si>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</si>
  <si>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</si>
  <si>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</si>
  <si>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</si>
  <si>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</si>
  <si>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</si>
  <si>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</si>
  <si>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</si>
  <si>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</si>
  <si>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</si>
  <si>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</si>
  <si>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</si>
  <si>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</si>
  <si>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</si>
  <si>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</si>
  <si>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</si>
  <si>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</si>
  <si>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</si>
  <si>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</si>
  <si>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</si>
  <si>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</si>
  <si>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</si>
  <si>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</si>
  <si>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</si>
  <si>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</si>
  <si>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</si>
  <si>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</si>
  <si>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</si>
  <si>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</si>
  <si>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</si>
  <si>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</si>
  <si>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</si>
  <si>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</si>
  <si>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</si>
  <si>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</si>
  <si>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</si>
  <si>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</si>
  <si>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</si>
  <si>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</si>
  <si>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</si>
  <si>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</si>
  <si>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</si>
  <si>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</si>
  <si>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</si>
  <si>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</si>
  <si>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</si>
  <si>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</si>
  <si>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</si>
  <si>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</si>
  <si>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</si>
  <si>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</si>
  <si>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</si>
  <si>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</si>
  <si>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</si>
  <si>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</si>
  <si>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</si>
  <si>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</si>
  <si>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</si>
  <si>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</si>
  <si>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</si>
  <si>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</si>
  <si>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</si>
  <si>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</si>
  <si>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</si>
  <si>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</si>
  <si>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</si>
  <si>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</si>
  <si>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</si>
  <si>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</si>
  <si>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</si>
  <si>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</si>
  <si>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</si>
  <si>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</si>
  <si>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</si>
  <si>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</si>
  <si>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</si>
  <si>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</si>
  <si>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</si>
  <si>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</si>
  <si>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</si>
  <si>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</si>
  <si>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</si>
  <si>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</si>
  <si>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</si>
  <si>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</si>
  <si>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</si>
  <si>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</si>
  <si>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</si>
  <si>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</si>
  <si>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</si>
  <si>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</si>
  <si>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</si>
  <si>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</si>
  <si>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</si>
  <si>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</si>
  <si>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</si>
  <si>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</si>
  <si>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</si>
  <si>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</si>
  <si>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</si>
  <si>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</si>
  <si>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</si>
  <si>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</si>
  <si>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</si>
  <si>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</si>
  <si>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</si>
  <si>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</si>
  <si>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</si>
  <si>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</si>
  <si>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</si>
  <si>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</si>
  <si>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</si>
  <si>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</si>
  <si>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</si>
  <si>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</si>
  <si>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</si>
  <si>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</si>
  <si>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</si>
  <si>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</si>
  <si>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</si>
  <si>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</si>
  <si>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</si>
  <si>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</si>
  <si>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</si>
  <si>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</si>
  <si>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</si>
  <si>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</si>
  <si>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</si>
  <si>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</si>
  <si>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</si>
  <si>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</si>
  <si>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</si>
  <si>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</si>
  <si>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</si>
  <si>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</si>
  <si>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</si>
  <si>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</si>
  <si>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</si>
  <si>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</si>
  <si>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</si>
  <si>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</si>
  <si>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</si>
  <si>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</si>
  <si>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</si>
  <si>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</si>
  <si>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</si>
  <si>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</si>
  <si>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</si>
  <si>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</si>
  <si>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</si>
  <si>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</si>
  <si>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</si>
  <si>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</si>
  <si>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</si>
  <si>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</si>
  <si>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</si>
  <si>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</si>
  <si>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</si>
  <si>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</si>
  <si>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</si>
  <si>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</si>
  <si>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</si>
  <si>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</si>
  <si>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</si>
  <si>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</si>
  <si>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</si>
  <si>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</si>
  <si>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</si>
  <si>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</si>
  <si>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</si>
  <si>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</si>
  <si>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</si>
  <si>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</si>
  <si>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</si>
  <si>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</si>
  <si>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</si>
  <si>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</si>
  <si>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</si>
  <si>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</si>
  <si>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</si>
  <si>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</si>
  <si>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</si>
  <si>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</si>
  <si>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</si>
  <si>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</si>
  <si>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</si>
  <si>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</si>
  <si>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</si>
  <si>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</si>
  <si>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</si>
  <si>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</si>
  <si>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</si>
  <si>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</si>
  <si>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</si>
  <si>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</si>
  <si>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</si>
  <si>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</si>
  <si>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</si>
  <si>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</si>
  <si>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</si>
  <si>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</si>
  <si>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</si>
  <si>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</si>
  <si>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</si>
  <si>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</si>
  <si>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</si>
  <si>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</si>
  <si>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</si>
  <si>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</si>
  <si>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</si>
  <si>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</si>
  <si>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</si>
  <si>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</si>
  <si>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</si>
  <si>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</si>
  <si>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</si>
  <si>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</si>
  <si>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</si>
  <si>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</si>
  <si>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</si>
  <si>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</si>
  <si>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</si>
  <si>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</si>
  <si>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</si>
  <si>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</si>
  <si>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</si>
  <si>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</si>
  <si>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</si>
  <si>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</si>
  <si>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</si>
  <si>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</si>
  <si>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</si>
  <si>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</si>
  <si>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</si>
  <si>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</si>
  <si>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</si>
  <si>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</si>
  <si>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</si>
  <si>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</si>
  <si>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</si>
  <si>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</si>
  <si>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</si>
  <si>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</si>
  <si>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</si>
  <si>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</si>
  <si>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</si>
  <si>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</si>
  <si>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</si>
  <si>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</si>
  <si>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</si>
  <si>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</si>
  <si>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</si>
  <si>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</si>
  <si>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</si>
  <si>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</si>
  <si>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</si>
  <si>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</si>
  <si>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</si>
  <si>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</si>
  <si>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</si>
  <si>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</si>
  <si>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</si>
  <si>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</si>
  <si>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</si>
  <si>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</si>
  <si>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</si>
  <si>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</si>
  <si>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</si>
  <si>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</si>
  <si>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</si>
  <si>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</si>
  <si>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</si>
  <si>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</si>
  <si>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</si>
  <si>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</si>
  <si>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</si>
  <si>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</si>
  <si>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</si>
  <si>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</si>
  <si>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</si>
  <si>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</si>
  <si>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</si>
  <si>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</si>
  <si>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</si>
  <si>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</si>
  <si>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</si>
  <si>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</si>
  <si>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</si>
  <si>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</si>
  <si>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</si>
  <si>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</si>
  <si>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</si>
  <si>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</si>
  <si>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</si>
  <si>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</si>
  <si>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</si>
  <si>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</si>
  <si>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</si>
  <si>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</si>
  <si>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</si>
  <si>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</si>
  <si>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</si>
  <si>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</si>
  <si>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</si>
  <si>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</si>
  <si>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</si>
  <si>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</si>
  <si>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</si>
  <si>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</si>
  <si>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</si>
  <si>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</si>
  <si>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</si>
  <si>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</si>
  <si>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</si>
  <si>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</si>
  <si>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</si>
  <si>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</si>
  <si>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</si>
  <si>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</si>
  <si>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</si>
  <si>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</si>
  <si>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</si>
  <si>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</si>
  <si>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</si>
  <si>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</si>
  <si>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</si>
  <si>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</si>
  <si>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</si>
  <si>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</si>
  <si>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</si>
  <si>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</si>
  <si>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</si>
  <si>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</si>
  <si>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</si>
  <si>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</si>
  <si>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</si>
  <si>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</si>
  <si>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</si>
  <si>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</si>
  <si>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</si>
  <si>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</si>
  <si>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</si>
  <si>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</si>
  <si>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</si>
  <si>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</si>
  <si>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</si>
  <si>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</si>
  <si>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</si>
  <si>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</si>
  <si>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</si>
  <si>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</si>
  <si>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</si>
  <si>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</si>
  <si>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</si>
  <si>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</si>
  <si>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</si>
  <si>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</si>
  <si>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</si>
  <si>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</si>
  <si>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</si>
  <si>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</si>
  <si>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</si>
  <si>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</si>
  <si>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</si>
  <si>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</si>
  <si>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</si>
  <si>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</si>
  <si>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</si>
  <si>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</si>
  <si>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</si>
  <si>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</si>
  <si>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</si>
  <si>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</si>
  <si>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</si>
  <si>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</si>
  <si>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</si>
  <si>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</si>
  <si>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</si>
  <si>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</si>
  <si>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</si>
  <si>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</si>
  <si>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</si>
  <si>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</si>
  <si>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</si>
  <si>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</si>
  <si>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</si>
  <si>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</si>
  <si>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</si>
  <si>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</si>
  <si>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</si>
  <si>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</si>
  <si>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</si>
  <si>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</si>
  <si>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</si>
  <si>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</si>
  <si>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</si>
  <si>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</si>
  <si>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</si>
  <si>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</si>
  <si>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</si>
  <si>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</si>
  <si>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</si>
  <si>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</si>
  <si>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</si>
  <si>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</si>
  <si>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</si>
  <si>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</si>
  <si>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</si>
  <si>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</si>
  <si>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</si>
  <si>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</si>
  <si>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</si>
  <si>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</si>
  <si>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</si>
  <si>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</si>
  <si>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</si>
  <si>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</si>
  <si>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</si>
  <si>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</si>
  <si>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</si>
  <si>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</si>
  <si>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</si>
  <si>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</si>
  <si>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</si>
  <si>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</si>
  <si>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</si>
  <si>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</si>
  <si>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</si>
  <si>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</si>
  <si>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</si>
  <si>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</si>
  <si>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</si>
  <si>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</si>
  <si>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</si>
  <si>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</si>
  <si>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</si>
  <si>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</si>
  <si>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</si>
  <si>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</si>
  <si>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</si>
  <si>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</si>
  <si>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</si>
  <si>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</si>
  <si>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</si>
  <si>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</si>
  <si>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</si>
  <si>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</si>
  <si>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</si>
  <si>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</si>
  <si>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</si>
  <si>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</si>
  <si>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</si>
  <si>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</si>
  <si>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</si>
  <si>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</si>
  <si>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</si>
  <si>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</si>
  <si>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</si>
  <si>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</si>
  <si>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</si>
  <si>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</si>
  <si>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</si>
  <si>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</si>
  <si>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</si>
  <si>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</si>
  <si>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</si>
  <si>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</si>
  <si>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</si>
  <si>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</si>
  <si>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</si>
  <si>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</si>
  <si>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</si>
  <si>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</si>
  <si>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</si>
  <si>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</si>
  <si>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</si>
  <si>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</si>
  <si>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</si>
  <si>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</si>
  <si>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</si>
  <si>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</si>
  <si>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</si>
  <si>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</si>
  <si>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</si>
  <si>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</si>
  <si>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</si>
  <si>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</si>
  <si>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</si>
  <si>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</si>
  <si>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</si>
  <si>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</si>
  <si>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</si>
  <si>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</si>
  <si>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</si>
  <si>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</si>
  <si>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</si>
  <si>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</si>
  <si>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</si>
  <si>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</si>
  <si>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</si>
  <si>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</si>
  <si>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</si>
  <si>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</si>
  <si>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</si>
  <si>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</si>
  <si>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</si>
  <si>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</si>
  <si>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</si>
  <si>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</si>
  <si>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</si>
  <si>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</si>
  <si>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</si>
  <si>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</si>
  <si>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</si>
  <si>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</si>
  <si>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</si>
  <si>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</si>
  <si>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</si>
  <si>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</si>
  <si>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</si>
  <si>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</si>
  <si>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</si>
  <si>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</si>
  <si>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</si>
  <si>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</si>
  <si>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</si>
  <si>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</si>
  <si>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</si>
  <si>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</si>
  <si>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</si>
  <si>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</si>
  <si>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</si>
  <si>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</si>
  <si>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</si>
  <si>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</si>
  <si>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</si>
  <si>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</si>
  <si>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</si>
  <si>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</si>
  <si>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</si>
  <si>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</si>
  <si>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</si>
  <si>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</si>
  <si>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</si>
  <si>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</si>
  <si>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</si>
  <si>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</si>
  <si>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</si>
  <si>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</si>
  <si>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</si>
  <si>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</si>
  <si>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</si>
  <si>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</si>
  <si>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</si>
  <si>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</si>
  <si>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</si>
  <si>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</si>
  <si>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</si>
  <si>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</si>
  <si>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</si>
  <si>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</si>
  <si>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</si>
  <si>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</si>
  <si>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</si>
  <si>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</si>
  <si>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</si>
  <si>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</si>
  <si>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</si>
  <si>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</si>
  <si>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</si>
  <si>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</si>
  <si>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</si>
  <si>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</si>
  <si>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</si>
  <si>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</si>
  <si>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</si>
  <si>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</si>
  <si>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</si>
  <si>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</si>
  <si>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</si>
  <si>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</si>
  <si>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</si>
  <si>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</si>
  <si>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</si>
  <si>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</si>
  <si>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</si>
  <si>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</si>
  <si>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</si>
  <si>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</si>
  <si>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</si>
  <si>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</si>
  <si>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</si>
  <si>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</si>
  <si>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</si>
  <si>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</si>
  <si>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</si>
  <si>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</si>
  <si>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</si>
  <si>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</si>
  <si>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</si>
  <si>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</si>
  <si>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</si>
  <si>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</si>
  <si>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</si>
  <si>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</si>
  <si>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</si>
  <si>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</si>
  <si>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</si>
  <si>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</si>
  <si>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</si>
  <si>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</si>
  <si>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</si>
  <si>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</si>
  <si>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</si>
  <si>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</si>
  <si>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</si>
  <si>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</si>
  <si>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</si>
  <si>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</si>
  <si>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</si>
  <si>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</si>
  <si>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</si>
  <si>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</si>
  <si>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</si>
  <si>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</si>
  <si>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</si>
  <si>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</si>
  <si>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</si>
  <si>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</si>
  <si>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</si>
  <si>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</si>
  <si>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</si>
  <si>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</si>
  <si>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</si>
  <si>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</si>
  <si>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</si>
  <si>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</si>
  <si>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</si>
  <si>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</si>
  <si>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</si>
  <si>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</si>
  <si>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</si>
  <si>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</si>
  <si>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</si>
  <si>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</si>
  <si>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</si>
  <si>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</si>
  <si>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</si>
  <si>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</si>
  <si>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</si>
  <si>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</si>
  <si>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</si>
  <si>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</si>
  <si>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</si>
  <si>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</si>
  <si>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</si>
  <si>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</si>
  <si>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</si>
  <si>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</si>
  <si>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</si>
  <si>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</si>
  <si>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</si>
  <si>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</si>
  <si>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</si>
  <si>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</si>
  <si>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</si>
  <si>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</si>
  <si>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</si>
  <si>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</si>
  <si>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</si>
  <si>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</si>
  <si>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</si>
  <si>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</si>
  <si>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</si>
  <si>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</si>
  <si>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</si>
  <si>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</si>
  <si>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</si>
  <si>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</si>
  <si>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</si>
  <si>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</si>
  <si>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</si>
  <si>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</si>
  <si>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</si>
  <si>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</si>
  <si>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</si>
  <si>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</si>
  <si>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</si>
  <si>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</si>
  <si>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</si>
  <si>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</si>
  <si>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</si>
  <si>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</si>
  <si>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</si>
  <si>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</si>
  <si>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</si>
  <si>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</si>
  <si>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</si>
  <si>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</si>
  <si>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</si>
  <si>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</si>
  <si>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</si>
  <si>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</si>
  <si>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</si>
  <si>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</si>
  <si>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</si>
  <si>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</si>
  <si>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</si>
  <si>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</si>
  <si>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</si>
  <si>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</si>
  <si>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</si>
  <si>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</si>
  <si>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</si>
  <si>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</si>
  <si>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</si>
  <si>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</si>
  <si>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</si>
  <si>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</si>
  <si>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</si>
  <si>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</si>
  <si>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</si>
  <si>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</si>
  <si>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</si>
  <si>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</si>
  <si>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</si>
  <si>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</si>
  <si>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</si>
  <si>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</si>
  <si>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</si>
  <si>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</si>
  <si>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</si>
  <si>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</si>
  <si>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</si>
  <si>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</si>
  <si>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</si>
  <si>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</si>
  <si>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</si>
  <si>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</si>
  <si>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</si>
  <si>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</si>
  <si>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</si>
  <si>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</si>
  <si>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</si>
  <si>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</si>
  <si>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</si>
  <si>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</si>
  <si>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</si>
  <si>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</si>
  <si>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</si>
  <si>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</si>
  <si>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</si>
  <si>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</si>
  <si>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</si>
  <si>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</si>
  <si>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</si>
  <si>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</si>
  <si>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</si>
  <si>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</si>
  <si>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</si>
  <si>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</si>
  <si>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</si>
  <si>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</si>
  <si>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</si>
  <si>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</si>
  <si>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</si>
  <si>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</si>
  <si>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</si>
  <si>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</si>
  <si>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</si>
  <si>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</si>
  <si>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</si>
  <si>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</si>
  <si>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</si>
  <si>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</si>
  <si>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</si>
  <si>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</si>
  <si>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</si>
  <si>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</si>
  <si>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</si>
  <si>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</si>
  <si>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</si>
  <si>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</si>
  <si>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</si>
  <si>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</si>
  <si>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</si>
  <si>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</si>
  <si>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</si>
  <si>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</si>
  <si>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</si>
  <si>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</si>
  <si>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</si>
  <si>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</si>
  <si>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</si>
  <si>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</si>
  <si>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</si>
  <si>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</si>
  <si>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</si>
  <si>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</si>
  <si>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</si>
  <si>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</si>
  <si>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</si>
  <si>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</si>
  <si>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</si>
  <si>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</si>
  <si>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</si>
  <si>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</si>
  <si>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</si>
  <si>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</si>
  <si>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</si>
  <si>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</si>
  <si>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</si>
  <si>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</si>
  <si>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</si>
  <si>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</si>
  <si>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</si>
  <si>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</si>
  <si>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</si>
  <si>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</si>
  <si>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</si>
  <si>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</si>
  <si>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</si>
  <si>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</si>
  <si>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</si>
  <si>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</si>
  <si>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</si>
  <si>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</si>
  <si>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</si>
  <si>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</si>
  <si>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</si>
  <si>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</si>
  <si>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</si>
  <si>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</si>
  <si>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</si>
  <si>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</si>
  <si>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</si>
  <si>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</si>
  <si>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</si>
  <si>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</si>
  <si>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</si>
  <si>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</si>
  <si>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</si>
  <si>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</si>
  <si>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</si>
  <si>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</si>
  <si>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</si>
  <si>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</si>
  <si>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</si>
  <si>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</si>
  <si>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</si>
  <si>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</si>
  <si>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</si>
  <si>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</si>
  <si>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</si>
  <si>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</si>
  <si>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</si>
  <si>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</si>
  <si>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</si>
  <si>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</si>
  <si>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</si>
  <si>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</si>
  <si>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</si>
  <si>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</si>
  <si>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</si>
  <si>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</si>
  <si>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</si>
  <si>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</si>
  <si>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</si>
  <si>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</si>
  <si>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</si>
  <si>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</si>
  <si>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</si>
  <si>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</si>
  <si>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</si>
  <si>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</si>
  <si>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</si>
  <si>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</si>
  <si>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</si>
  <si>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</si>
  <si>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</si>
  <si>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</si>
  <si>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</si>
  <si>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</si>
  <si>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</si>
  <si>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</si>
  <si>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</si>
  <si>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</si>
  <si>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</si>
  <si>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</si>
  <si>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</si>
  <si>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</si>
  <si>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</si>
  <si>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</si>
  <si>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</si>
  <si>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</si>
  <si>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</si>
  <si>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</si>
  <si>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</si>
  <si>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</si>
  <si>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</si>
  <si>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</si>
  <si>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</si>
  <si>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</si>
  <si>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</si>
  <si>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</si>
  <si>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</si>
  <si>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</si>
  <si>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</si>
  <si>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</si>
  <si>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</si>
  <si>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</si>
  <si>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</si>
  <si>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</si>
  <si>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</si>
  <si>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</si>
  <si>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</si>
  <si>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</si>
  <si>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</si>
  <si>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</si>
  <si>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</si>
  <si>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</si>
  <si>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</si>
  <si>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</si>
  <si>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</si>
  <si>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</si>
  <si>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</si>
  <si>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</si>
  <si>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</si>
  <si>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</si>
  <si>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</si>
  <si>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</si>
  <si>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</si>
  <si>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</si>
  <si>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</si>
  <si>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</si>
  <si>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</si>
  <si>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</si>
  <si>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</si>
  <si>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</si>
  <si>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</si>
  <si>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</si>
  <si>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</si>
  <si>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</si>
  <si>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</si>
  <si>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</si>
  <si>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</si>
  <si>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</si>
  <si>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</si>
  <si>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</si>
  <si>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</si>
  <si>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</si>
  <si>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</si>
  <si>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</si>
  <si>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</si>
  <si>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</si>
  <si>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</si>
  <si>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</si>
  <si>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</si>
  <si>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</si>
  <si>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</si>
  <si>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</si>
  <si>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</si>
  <si>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</si>
  <si>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</si>
  <si>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</si>
  <si>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</si>
  <si>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</si>
  <si>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</si>
  <si>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</si>
  <si>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</si>
  <si>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</si>
  <si>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</si>
  <si>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</si>
  <si>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</si>
  <si>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</si>
  <si>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</si>
  <si>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</si>
  <si>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</si>
  <si>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</si>
  <si>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</si>
  <si>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</si>
  <si>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</si>
  <si>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</si>
  <si>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</si>
  <si>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</si>
  <si>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</si>
  <si>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</si>
  <si>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</si>
  <si>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</si>
  <si>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</si>
  <si>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</si>
  <si>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</si>
  <si>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</si>
  <si>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</si>
  <si>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</si>
  <si>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</si>
  <si>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</si>
  <si>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</si>
  <si>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</si>
  <si>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</si>
  <si>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</si>
  <si>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</si>
  <si>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</si>
  <si>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</si>
  <si>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</si>
  <si>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</si>
  <si>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</si>
  <si>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</si>
  <si>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</si>
  <si>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</si>
  <si>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</si>
  <si>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</si>
  <si>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</si>
  <si>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</si>
  <si>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</si>
  <si>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</si>
  <si>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</si>
  <si>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</si>
  <si>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</si>
  <si>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</si>
  <si>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</si>
  <si>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</si>
  <si>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</si>
  <si>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</si>
  <si>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</si>
  <si>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</si>
  <si>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</si>
  <si>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</si>
  <si>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</si>
  <si>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</si>
  <si>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</si>
  <si>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</si>
  <si>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</si>
  <si>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</si>
  <si>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</si>
  <si>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</si>
  <si>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</si>
  <si>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</si>
  <si>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</si>
  <si>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</si>
  <si>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</si>
  <si>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</si>
  <si>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</si>
  <si>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</si>
  <si>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</si>
  <si>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</si>
  <si>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</si>
  <si>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</si>
  <si>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</si>
  <si>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</si>
  <si>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</si>
  <si>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</si>
  <si>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</si>
  <si>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</si>
  <si>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</si>
  <si>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</si>
  <si>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</si>
  <si>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</si>
  <si>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</si>
  <si>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</si>
  <si>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</si>
  <si>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</si>
  <si>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</si>
  <si>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</si>
  <si>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</si>
  <si>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</si>
  <si>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</si>
  <si>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</si>
  <si>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</si>
  <si>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</si>
  <si>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</si>
  <si>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</si>
  <si>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</si>
  <si>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</si>
  <si>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</si>
  <si>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</si>
  <si>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</si>
  <si>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</si>
  <si>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</si>
  <si>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</si>
  <si>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</si>
  <si>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</si>
  <si>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</si>
  <si>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</si>
  <si>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</si>
  <si>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</si>
  <si>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</si>
  <si>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</si>
  <si>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</si>
  <si>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</si>
  <si>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</si>
  <si>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</si>
  <si>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</si>
  <si>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</si>
  <si>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</si>
  <si>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</si>
  <si>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</si>
  <si>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</si>
  <si>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</si>
  <si>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</si>
  <si>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</si>
  <si>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</si>
  <si>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</si>
  <si>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</si>
  <si>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</si>
  <si>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</si>
  <si>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</si>
  <si>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</si>
  <si>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</si>
  <si>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</si>
  <si>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</si>
  <si>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</si>
  <si>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</si>
  <si>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</si>
  <si>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</si>
  <si>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</si>
  <si>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</si>
  <si>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</si>
  <si>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</si>
  <si>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</si>
  <si>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</si>
  <si>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</si>
  <si>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</si>
  <si>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</si>
  <si>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</si>
  <si>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</si>
  <si>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</si>
  <si>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</si>
  <si>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</si>
  <si>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</si>
  <si>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</si>
  <si>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</si>
  <si>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</si>
  <si>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</si>
  <si>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</si>
  <si>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</si>
  <si>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</si>
  <si>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</si>
  <si>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</si>
  <si>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</si>
  <si>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</si>
  <si>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</si>
  <si>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</si>
  <si>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</si>
  <si>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</si>
  <si>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</si>
  <si>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</si>
  <si>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</si>
  <si>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</si>
  <si>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</si>
  <si>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</si>
  <si>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</si>
  <si>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</si>
  <si>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</si>
  <si>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</si>
  <si>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</si>
  <si>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</si>
  <si>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</si>
  <si>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</si>
  <si>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</si>
  <si>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</si>
  <si>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</si>
  <si>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</si>
  <si>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</si>
  <si>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</si>
  <si>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</si>
  <si>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</si>
  <si>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</si>
  <si>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</si>
  <si>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</si>
  <si>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</si>
  <si>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</si>
  <si>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</si>
  <si>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</si>
  <si>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</si>
  <si>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</si>
  <si>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</si>
  <si>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</si>
  <si>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</si>
  <si>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</si>
  <si>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</si>
  <si>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</si>
  <si>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</si>
  <si>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</si>
  <si>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</si>
  <si>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</si>
  <si>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</si>
  <si>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</si>
  <si>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</si>
  <si>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</si>
  <si>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</si>
  <si>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</si>
  <si>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</si>
  <si>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</si>
  <si>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</si>
  <si>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</si>
  <si>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</si>
  <si>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</si>
  <si>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</si>
  <si>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</si>
  <si>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</si>
  <si>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</si>
  <si>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</si>
  <si>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</si>
  <si>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</si>
  <si>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</si>
  <si>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</si>
  <si>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</si>
  <si>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</si>
  <si>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</si>
  <si>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</si>
  <si>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</si>
  <si>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</si>
  <si>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</si>
  <si>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</si>
  <si>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</si>
  <si>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</si>
  <si>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</si>
  <si>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</si>
  <si>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</si>
  <si>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</si>
  <si>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</si>
  <si>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</si>
  <si>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</si>
  <si>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</si>
  <si>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</si>
  <si>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</si>
  <si>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</si>
  <si>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</si>
  <si>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</si>
  <si>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</si>
  <si>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</si>
  <si>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</si>
  <si>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</si>
  <si>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</si>
  <si>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</si>
  <si>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</si>
  <si>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</si>
  <si>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</si>
  <si>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</si>
  <si>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</si>
  <si>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</si>
  <si>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</si>
  <si>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</si>
  <si>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</si>
  <si>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</si>
  <si>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</si>
  <si>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</si>
  <si>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</si>
  <si>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</si>
  <si>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</si>
  <si>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</si>
  <si>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</si>
  <si>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</si>
  <si>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</si>
  <si>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</si>
  <si>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</si>
  <si>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</si>
  <si>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</si>
  <si>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</si>
  <si>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</si>
  <si>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</si>
  <si>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</si>
  <si>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</si>
  <si>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</si>
  <si>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</si>
  <si>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</si>
  <si>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</si>
  <si>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</si>
  <si>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</si>
  <si>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</si>
  <si>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</si>
  <si>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</si>
  <si>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</si>
  <si>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</si>
  <si>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</si>
  <si>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</si>
  <si>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</si>
  <si>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</si>
  <si>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</si>
  <si>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</si>
  <si>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</si>
  <si>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</si>
  <si>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</si>
  <si>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</si>
  <si>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</si>
  <si>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</si>
  <si>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</si>
  <si>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</si>
  <si>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</si>
  <si>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</si>
  <si>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</si>
  <si>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</si>
  <si>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</si>
  <si>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</si>
  <si>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</si>
  <si>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</si>
  <si>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</si>
  <si>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</si>
  <si>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</si>
  <si>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</si>
  <si>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</si>
  <si>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</si>
  <si>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</si>
  <si>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</si>
  <si>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</si>
  <si>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</si>
  <si>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</si>
  <si>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</si>
  <si>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</si>
  <si>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</si>
  <si>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</si>
  <si>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</si>
  <si>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</si>
  <si>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</si>
  <si>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</si>
  <si>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</si>
  <si>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</si>
  <si>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</si>
  <si>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</si>
  <si>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</si>
  <si>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</si>
  <si>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</si>
  <si>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</si>
  <si>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</si>
  <si>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</si>
  <si>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</si>
  <si>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</si>
  <si>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</si>
  <si>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</si>
  <si>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</si>
  <si>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</si>
  <si>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</si>
  <si>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</si>
  <si>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</si>
  <si>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</si>
  <si>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</si>
  <si>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</si>
  <si>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</si>
  <si>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</si>
  <si>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</si>
  <si>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</si>
  <si>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</si>
  <si>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</si>
  <si>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</si>
  <si>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</si>
  <si>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</si>
  <si>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</si>
  <si>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</si>
  <si>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</si>
  <si>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</si>
  <si>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</si>
  <si>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</si>
  <si>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</si>
  <si>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</si>
  <si>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</si>
  <si>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</si>
  <si>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</si>
  <si>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</si>
  <si>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</si>
  <si>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</si>
  <si>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</si>
  <si>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</si>
  <si>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</si>
  <si>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</si>
  <si>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</si>
  <si>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</si>
  <si>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</si>
  <si>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</si>
  <si>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</si>
  <si>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</si>
  <si>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</si>
  <si>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</si>
  <si>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</si>
  <si>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</si>
  <si>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</si>
  <si>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</si>
  <si>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</si>
  <si>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</si>
  <si>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</si>
  <si>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</si>
  <si>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</si>
  <si>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</si>
  <si>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</si>
  <si>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</si>
  <si>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</si>
  <si>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</si>
  <si>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</si>
  <si>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</si>
  <si>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</si>
  <si>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</si>
  <si>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</si>
  <si>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</si>
  <si>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</si>
  <si>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</si>
  <si>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</si>
  <si>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</si>
  <si>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</si>
  <si>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</si>
  <si>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</si>
  <si>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</si>
  <si>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</si>
  <si>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</si>
  <si>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</si>
  <si>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</si>
  <si>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</si>
  <si>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</si>
  <si>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</si>
  <si>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</si>
  <si>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</si>
  <si>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</si>
  <si>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</si>
  <si>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</si>
  <si>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</si>
  <si>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</si>
  <si>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</si>
  <si>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</si>
  <si>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</si>
  <si>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</si>
  <si>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</si>
  <si>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</si>
  <si>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</si>
  <si>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</si>
  <si>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</si>
  <si>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</si>
  <si>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</si>
  <si>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</si>
  <si>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</si>
  <si>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</si>
  <si>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</si>
  <si>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</si>
  <si>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</si>
  <si>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</si>
  <si>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</si>
  <si>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</si>
  <si>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</si>
  <si>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</si>
  <si>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</si>
  <si>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</si>
  <si>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</si>
  <si>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</si>
  <si>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</si>
  <si>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</si>
  <si>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</si>
  <si>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</si>
  <si>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</si>
  <si>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</si>
  <si>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</si>
  <si>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</si>
  <si>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</si>
  <si>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</si>
  <si>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</si>
  <si>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</si>
  <si>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</si>
  <si>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</si>
  <si>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</si>
  <si>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</si>
  <si>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</si>
  <si>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</si>
  <si>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</si>
  <si>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</si>
  <si>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</si>
  <si>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</si>
  <si>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</si>
  <si>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</si>
  <si>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</si>
  <si>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</si>
  <si>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</si>
  <si>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</si>
  <si>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</si>
  <si>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</si>
  <si>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</si>
  <si>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</si>
  <si>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</si>
  <si>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</si>
  <si>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</si>
  <si>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</si>
  <si>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</si>
  <si>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</si>
  <si>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</si>
  <si>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</si>
  <si>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</si>
  <si>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</si>
  <si>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</si>
  <si>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</si>
  <si>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</si>
  <si>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</si>
  <si>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</si>
  <si>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</si>
  <si>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</si>
  <si>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</si>
  <si>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</si>
  <si>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</si>
  <si>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</si>
  <si>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</si>
  <si>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</si>
  <si>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</si>
  <si>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</si>
  <si>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</si>
  <si>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</si>
  <si>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</si>
  <si>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</si>
  <si>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</si>
  <si>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</si>
  <si>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</si>
  <si>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</si>
  <si>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</si>
  <si>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</si>
  <si>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</si>
  <si>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</si>
  <si>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</si>
  <si>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</si>
  <si>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</si>
  <si>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</si>
  <si>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</si>
  <si>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</si>
  <si>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</si>
  <si>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</si>
  <si>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</si>
  <si>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</si>
  <si>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</si>
  <si>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</si>
  <si>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</si>
  <si>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</si>
  <si>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</si>
  <si>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</si>
  <si>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</si>
  <si>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</si>
  <si>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</si>
  <si>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</si>
  <si>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</si>
  <si>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</si>
  <si>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</si>
  <si>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</si>
  <si>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</si>
  <si>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</si>
  <si>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</si>
  <si>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</si>
  <si>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</si>
  <si>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</si>
  <si>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</si>
  <si>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</si>
  <si>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</si>
  <si>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</si>
  <si>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</si>
  <si>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</si>
  <si>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</si>
  <si>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</si>
  <si>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</si>
  <si>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</si>
  <si>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</si>
  <si>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</si>
  <si>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</si>
  <si>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</si>
  <si>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</si>
  <si>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</si>
  <si>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</si>
  <si>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</si>
  <si>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</si>
  <si>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</si>
  <si>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</si>
  <si>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</si>
  <si>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</si>
  <si>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</si>
  <si>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</si>
  <si>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</si>
  <si>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</si>
  <si>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</si>
  <si>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</si>
  <si>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</si>
  <si>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</si>
  <si>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</si>
  <si>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</si>
  <si>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</si>
  <si>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</si>
  <si>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</si>
  <si>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</si>
  <si>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</si>
  <si>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</si>
  <si>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</si>
  <si>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</si>
  <si>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</si>
  <si>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</si>
  <si>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</si>
  <si>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</si>
  <si>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</si>
  <si>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</si>
  <si>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</si>
  <si>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</si>
  <si>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</si>
  <si>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</si>
  <si>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</si>
  <si>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</si>
  <si>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</si>
  <si>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</si>
  <si>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</si>
  <si>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</si>
  <si>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</si>
  <si>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</si>
  <si>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</si>
  <si>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</si>
  <si>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</si>
  <si>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</si>
  <si>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</si>
  <si>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</si>
  <si>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</si>
  <si>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</si>
  <si>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</si>
  <si>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</si>
  <si>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</si>
  <si>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</si>
  <si>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</si>
  <si>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</si>
  <si>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</si>
  <si>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</si>
  <si>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</si>
  <si>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</si>
  <si>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</si>
  <si>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</si>
  <si>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</si>
  <si>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</si>
  <si>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</si>
  <si>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</si>
  <si>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</si>
  <si>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</si>
  <si>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</si>
  <si>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</si>
  <si>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</si>
  <si>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</si>
  <si>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</si>
  <si>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</si>
  <si>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</si>
  <si>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</si>
  <si>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</si>
  <si>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</si>
  <si>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</si>
  <si>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</si>
  <si>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</si>
  <si>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</si>
  <si>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</si>
  <si>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</si>
  <si>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</si>
  <si>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</si>
  <si>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</si>
  <si>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</si>
  <si>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</si>
  <si>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</si>
  <si>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</si>
  <si>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</si>
  <si>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</si>
  <si>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</si>
  <si>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</si>
  <si>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</si>
  <si>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</si>
  <si>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</si>
  <si>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</si>
  <si>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</si>
  <si>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</si>
  <si>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</si>
  <si>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</si>
  <si>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</si>
  <si>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</si>
  <si>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</si>
  <si>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</si>
  <si>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</si>
  <si>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</si>
  <si>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</si>
  <si>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</si>
  <si>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</si>
  <si>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</si>
  <si>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</si>
  <si>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</si>
  <si>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</si>
  <si>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</si>
  <si>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</si>
  <si>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</si>
  <si>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</si>
  <si>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</si>
  <si>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</si>
  <si>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</si>
  <si>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</si>
  <si>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</si>
  <si>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</si>
  <si>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</si>
  <si>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</si>
  <si>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</si>
  <si>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</si>
  <si>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</si>
  <si>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</si>
  <si>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</si>
  <si>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</si>
  <si>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</si>
  <si>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</si>
  <si>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</si>
  <si>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</si>
  <si>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</si>
  <si>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</si>
  <si>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</si>
  <si>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</si>
  <si>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</si>
  <si>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</si>
  <si>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</si>
  <si>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</si>
  <si>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</si>
  <si>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</si>
  <si>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</si>
  <si>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</si>
  <si>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</si>
  <si>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</si>
  <si>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</si>
  <si>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</si>
  <si>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</si>
  <si>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</si>
  <si>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</si>
  <si>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</si>
  <si>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</si>
  <si>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</si>
  <si>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</si>
  <si>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</si>
  <si>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</si>
  <si>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</si>
  <si>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</si>
  <si>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</si>
  <si>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</si>
  <si>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</si>
  <si>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</si>
  <si>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</si>
  <si>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</si>
  <si>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</si>
  <si>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</si>
  <si>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</si>
  <si>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</si>
  <si>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</si>
  <si>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</si>
  <si>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</si>
  <si>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</si>
  <si>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</si>
  <si>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</si>
  <si>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</si>
  <si>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</si>
  <si>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</si>
  <si>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</si>
  <si>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</si>
  <si>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</si>
  <si>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</si>
  <si>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</si>
  <si>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</si>
  <si>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</si>
  <si>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</si>
  <si>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</si>
  <si>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</si>
  <si>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</si>
  <si>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</si>
  <si>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</si>
  <si>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</si>
  <si>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</si>
  <si>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</si>
  <si>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</si>
  <si>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</si>
  <si>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</si>
  <si>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</si>
  <si>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</si>
  <si>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</si>
  <si>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</si>
  <si>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</si>
  <si>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</si>
  <si>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</si>
  <si>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</si>
  <si>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</si>
  <si>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</si>
  <si>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</si>
  <si>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</si>
  <si>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</si>
  <si>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</si>
  <si>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</si>
  <si>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</si>
  <si>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</si>
  <si>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</si>
  <si>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</si>
  <si>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</si>
  <si>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</si>
  <si>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</si>
  <si>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</si>
  <si>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</si>
  <si>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</si>
  <si>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</si>
  <si>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</si>
  <si>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</si>
  <si>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</si>
  <si>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</si>
  <si>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</si>
  <si>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</si>
  <si>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</si>
  <si>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</si>
  <si>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</si>
  <si>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</si>
  <si>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</si>
  <si>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</si>
  <si>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</si>
  <si>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</si>
  <si>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</si>
  <si>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</si>
  <si>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</si>
  <si>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</si>
  <si>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</si>
  <si>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</si>
  <si>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</si>
  <si>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</si>
  <si>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</si>
  <si>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</si>
  <si>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</si>
  <si>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</si>
  <si>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</si>
  <si>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</si>
  <si>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</si>
  <si>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</si>
  <si>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</si>
  <si>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</si>
  <si>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</si>
  <si>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</si>
  <si>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</si>
  <si>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</si>
  <si>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</si>
  <si>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</si>
  <si>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</si>
  <si>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</si>
  <si>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</si>
  <si>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</si>
  <si>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</si>
  <si>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</si>
  <si>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</si>
  <si>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</si>
  <si>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</si>
  <si>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</si>
  <si>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</si>
  <si>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</si>
  <si>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</si>
  <si>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</si>
  <si>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</si>
  <si>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</si>
  <si>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</si>
  <si>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</si>
  <si>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</si>
  <si>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</si>
  <si>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</si>
  <si>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</si>
  <si>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</si>
  <si>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</si>
  <si>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</si>
  <si>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</si>
  <si>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</si>
  <si>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</si>
  <si>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</si>
  <si>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</si>
  <si>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</si>
  <si>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</si>
  <si>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</si>
  <si>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</si>
  <si>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</si>
  <si>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</si>
  <si>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</si>
  <si>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</si>
  <si>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</si>
  <si>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</si>
  <si>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</si>
  <si>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</si>
  <si>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</si>
  <si>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</si>
  <si>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</si>
  <si>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</si>
  <si>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</si>
  <si>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</si>
  <si>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</si>
  <si>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</si>
  <si>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</si>
  <si>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</si>
  <si>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</si>
  <si>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</si>
  <si>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</si>
  <si>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</si>
  <si>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</si>
  <si>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</si>
  <si>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</si>
  <si>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</si>
  <si>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</si>
  <si>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</si>
  <si>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</si>
  <si>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</si>
  <si>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</si>
  <si>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</si>
  <si>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</si>
  <si>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</si>
  <si>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</si>
  <si>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</si>
  <si>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</si>
  <si>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</si>
  <si>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</si>
  <si>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</si>
  <si>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</si>
  <si>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</si>
  <si>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</si>
  <si>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</si>
  <si>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</si>
  <si>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</si>
  <si>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</si>
  <si>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</si>
  <si>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</si>
  <si>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</si>
  <si>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</si>
  <si>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</si>
  <si>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</si>
  <si>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</si>
  <si>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</si>
  <si>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</si>
  <si>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</si>
  <si>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</si>
  <si>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</si>
  <si>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</si>
  <si>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</si>
  <si>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</si>
  <si>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</si>
  <si>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</si>
  <si>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</si>
  <si>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</si>
  <si>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</si>
  <si>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</si>
  <si>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</si>
  <si>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</si>
  <si>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</si>
  <si>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</si>
  <si>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</si>
  <si>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</si>
  <si>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</si>
  <si>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</si>
  <si>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</si>
  <si>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</si>
  <si>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</si>
  <si>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</si>
  <si>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</si>
  <si>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</si>
  <si>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</si>
  <si>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</si>
  <si>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</si>
  <si>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</si>
  <si>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</si>
  <si>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</si>
  <si>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</si>
  <si>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</si>
  <si>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</si>
  <si>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</si>
  <si>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</si>
  <si>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</si>
  <si>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</si>
  <si>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</si>
  <si>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</si>
  <si>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</si>
  <si>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</si>
  <si>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</si>
  <si>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</si>
  <si>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</si>
  <si>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</si>
  <si>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</si>
  <si>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</si>
  <si>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</si>
  <si>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</si>
  <si>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</si>
  <si>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</si>
  <si>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</si>
  <si>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</si>
  <si>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</si>
  <si>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</si>
  <si>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</si>
  <si>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</si>
  <si>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</si>
  <si>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</si>
  <si>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</si>
  <si>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</si>
  <si>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</si>
  <si>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</si>
  <si>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</si>
  <si>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</si>
  <si>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</si>
  <si>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</si>
  <si>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</si>
  <si>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</si>
  <si>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</si>
  <si>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</si>
  <si>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</si>
  <si>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</si>
  <si>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</si>
  <si>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</si>
  <si>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</si>
  <si>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</si>
  <si>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</si>
  <si>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</si>
  <si>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</si>
  <si>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</si>
  <si>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</si>
  <si>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</si>
  <si>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</si>
  <si>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</si>
  <si>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</si>
  <si>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</si>
  <si>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</si>
  <si>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</si>
  <si>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</si>
  <si>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</si>
  <si>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</si>
  <si>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</si>
  <si>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</si>
  <si>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</si>
  <si>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</si>
  <si>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</si>
  <si>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</si>
  <si>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</si>
  <si>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</si>
  <si>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</si>
  <si>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</si>
  <si>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</si>
  <si>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</si>
  <si>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</si>
  <si>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</si>
  <si>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</si>
  <si>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</si>
  <si>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</si>
  <si>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</si>
  <si>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</si>
  <si>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</si>
  <si>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</si>
  <si>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</si>
  <si>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</si>
  <si>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</si>
  <si>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</si>
  <si>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</si>
  <si>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</si>
  <si>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</si>
  <si>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</si>
  <si>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</si>
  <si>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</si>
  <si>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</si>
  <si>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</si>
  <si>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</si>
  <si>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</si>
  <si>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</si>
  <si>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</si>
  <si>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</si>
  <si>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</si>
  <si>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</si>
  <si>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</si>
  <si>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</si>
  <si>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</si>
  <si>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</si>
  <si>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</si>
  <si>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</si>
  <si>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</si>
  <si>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</si>
  <si>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</si>
  <si>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</si>
  <si>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</si>
  <si>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</si>
  <si>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</si>
  <si>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</si>
  <si>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</si>
  <si>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</si>
  <si>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</si>
  <si>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</si>
  <si>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</si>
  <si>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</si>
  <si>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</si>
  <si>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</si>
  <si>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</si>
  <si>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</si>
  <si>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</si>
  <si>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</si>
  <si>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</si>
  <si>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</si>
  <si>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</si>
  <si>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</si>
  <si>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</si>
  <si>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</si>
  <si>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</si>
  <si>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</si>
  <si>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</si>
  <si>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</si>
  <si>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</si>
  <si>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</si>
  <si>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</si>
  <si>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</si>
  <si>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</si>
  <si>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</si>
  <si>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</si>
  <si>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</si>
  <si>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</si>
  <si>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</si>
  <si>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</si>
  <si>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</si>
  <si>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</si>
  <si>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</si>
  <si>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</si>
  <si>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</si>
  <si>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</si>
  <si>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</si>
  <si>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</si>
  <si>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</si>
  <si>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</si>
  <si>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</si>
  <si>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</si>
  <si>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</si>
  <si>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</si>
  <si>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</si>
  <si>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</si>
  <si>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</si>
  <si>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</si>
  <si>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</si>
  <si>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</si>
  <si>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</si>
  <si>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</si>
  <si>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</si>
  <si>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</si>
  <si>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</si>
  <si>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</si>
  <si>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</si>
  <si>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</si>
  <si>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</si>
  <si>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</si>
  <si>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</si>
  <si>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</si>
  <si>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</si>
  <si>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</si>
  <si>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</si>
  <si>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</si>
  <si>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</si>
  <si>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</si>
  <si>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</si>
  <si>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</si>
  <si>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</si>
  <si>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</si>
  <si>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</si>
  <si>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</si>
  <si>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</si>
  <si>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</si>
  <si>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</si>
  <si>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</si>
  <si>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</si>
  <si>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</si>
  <si>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</si>
  <si>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</si>
  <si>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</si>
  <si>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</si>
  <si>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</si>
  <si>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</si>
  <si>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</si>
  <si>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</si>
  <si>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</si>
  <si>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</si>
  <si>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</si>
  <si>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</si>
  <si>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</si>
  <si>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</si>
  <si>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</si>
  <si>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</si>
  <si>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</si>
  <si>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</si>
  <si>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</si>
  <si>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</si>
  <si>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</si>
  <si>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</si>
  <si>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</si>
  <si>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</si>
  <si>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</si>
  <si>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</si>
  <si>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</si>
  <si>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</si>
  <si>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</si>
  <si>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</si>
  <si>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</si>
  <si>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</si>
  <si>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</si>
  <si>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</si>
  <si>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</si>
  <si>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</si>
  <si>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</si>
  <si>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</si>
  <si>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</si>
  <si>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</si>
  <si>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</si>
  <si>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</si>
  <si>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</si>
  <si>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</si>
  <si>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</si>
  <si>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</si>
  <si>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</si>
  <si>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</si>
  <si>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</si>
  <si>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</si>
  <si>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</si>
  <si>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</si>
  <si>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</si>
  <si>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</si>
  <si>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</si>
  <si>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</si>
  <si>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</si>
  <si>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</si>
  <si>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</si>
  <si>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</si>
  <si>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</si>
  <si>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</si>
  <si>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</si>
  <si>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</si>
  <si>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</si>
  <si>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</si>
  <si>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</si>
  <si>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</si>
  <si>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</si>
  <si>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</si>
  <si>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</si>
  <si>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</si>
  <si>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</si>
  <si>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</si>
  <si>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</si>
  <si>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</si>
  <si>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</si>
  <si>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</si>
  <si>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</si>
  <si>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</si>
  <si>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</si>
  <si>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</si>
  <si>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</si>
  <si>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</si>
  <si>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</si>
  <si>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</si>
  <si>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</si>
  <si>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</si>
  <si>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</si>
  <si>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</si>
  <si>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</si>
  <si>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</si>
  <si>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</si>
  <si>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</si>
  <si>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</si>
  <si>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</si>
  <si>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</si>
  <si>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</si>
  <si>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</si>
  <si>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</si>
  <si>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</si>
  <si>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</si>
  <si>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</si>
  <si>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</si>
  <si>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</si>
  <si>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</si>
  <si>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</si>
  <si>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</si>
  <si>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</si>
  <si>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</si>
  <si>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</si>
  <si>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</si>
  <si>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</si>
  <si>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</si>
  <si>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</si>
  <si>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</si>
  <si>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</si>
  <si>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</si>
  <si>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</si>
  <si>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</si>
  <si>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</si>
  <si>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</si>
  <si>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</si>
  <si>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</si>
  <si>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</si>
  <si>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</si>
  <si>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</si>
  <si>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</si>
  <si>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</si>
  <si>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</si>
  <si>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</si>
  <si>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</si>
  <si>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</si>
  <si>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</si>
  <si>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</si>
  <si>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</si>
  <si>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</si>
  <si>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</si>
  <si>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</si>
  <si>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</si>
  <si>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</si>
  <si>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</si>
  <si>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</si>
  <si>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</si>
  <si>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</si>
  <si>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</si>
  <si>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</si>
  <si>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</si>
  <si>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</si>
  <si>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</si>
  <si>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</si>
  <si>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</si>
  <si>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</si>
  <si>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</si>
  <si>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</si>
  <si>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</si>
  <si>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</si>
  <si>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</si>
  <si>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</si>
  <si>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</si>
  <si>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</si>
  <si>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</si>
  <si>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</si>
  <si>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</si>
  <si>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</si>
  <si>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</si>
  <si>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</si>
  <si>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</si>
  <si>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</si>
  <si>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</si>
  <si>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</si>
  <si>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</si>
  <si>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</si>
  <si>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</si>
  <si>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</si>
  <si>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</si>
  <si>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</si>
  <si>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</si>
  <si>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</si>
  <si>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</si>
  <si>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</si>
  <si>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</si>
  <si>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</si>
  <si>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</si>
  <si>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</si>
  <si>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</si>
  <si>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</si>
  <si>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</si>
  <si>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</si>
  <si>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</si>
  <si>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</si>
  <si>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</si>
  <si>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</si>
  <si>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</si>
  <si>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</si>
  <si>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</si>
  <si>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</si>
  <si>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</si>
  <si>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</si>
  <si>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</si>
  <si>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</si>
  <si>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</si>
  <si>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</si>
  <si>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</si>
  <si>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</si>
  <si>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</si>
  <si>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</si>
  <si>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</si>
  <si>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</si>
  <si>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</si>
  <si>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</si>
  <si>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</si>
  <si>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</si>
  <si>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</si>
  <si>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</si>
  <si>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</si>
  <si>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</si>
  <si>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</si>
  <si>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</si>
  <si>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</si>
  <si>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</si>
  <si>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</si>
  <si>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</si>
  <si>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</si>
  <si>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</si>
  <si>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</si>
  <si>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</si>
  <si>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</si>
  <si>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</si>
  <si>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</si>
  <si>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</si>
  <si>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</si>
  <si>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</si>
  <si>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</si>
  <si>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</si>
  <si>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</si>
  <si>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</si>
  <si>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</si>
  <si>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</si>
  <si>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</si>
  <si>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</si>
  <si>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</si>
  <si>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</si>
  <si>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</si>
  <si>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</si>
  <si>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</si>
  <si>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</si>
  <si>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</si>
  <si>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</si>
  <si>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</si>
  <si>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</si>
  <si>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</si>
  <si>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</si>
  <si>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</si>
  <si>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</si>
  <si>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</si>
  <si>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</si>
  <si>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</si>
  <si>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</si>
  <si>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</si>
  <si>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</si>
  <si>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</si>
  <si>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</si>
  <si>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</si>
  <si>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</si>
  <si>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</si>
  <si>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</si>
  <si>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</si>
  <si>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</si>
  <si>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</si>
  <si>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</si>
  <si>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</si>
  <si>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</si>
  <si>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</si>
  <si>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</si>
  <si>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</si>
  <si>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</si>
  <si>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</si>
  <si>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</si>
  <si>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</si>
  <si>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</si>
  <si>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</si>
  <si>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</si>
  <si>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</si>
  <si>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</si>
  <si>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</si>
  <si>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</si>
  <si>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</si>
  <si>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</si>
  <si>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</si>
  <si>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</si>
  <si>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</si>
  <si>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</si>
  <si>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</si>
  <si>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</si>
  <si>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</si>
  <si>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</si>
  <si>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</si>
  <si>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</si>
  <si>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</si>
  <si>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</si>
  <si>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</si>
  <si>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</si>
  <si>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</si>
  <si>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</si>
  <si>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</si>
  <si>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</si>
  <si>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</si>
  <si>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</si>
  <si>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</si>
  <si>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</si>
  <si>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</si>
  <si>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</si>
  <si>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</si>
  <si>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</si>
  <si>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</si>
  <si>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</si>
  <si>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</si>
  <si>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</si>
  <si>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</si>
  <si>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</si>
  <si>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</si>
  <si>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</si>
  <si>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</si>
  <si>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</si>
  <si>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</si>
  <si>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</si>
  <si>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</si>
  <si>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</si>
  <si>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</si>
  <si>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</si>
  <si>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</si>
  <si>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</si>
  <si>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</si>
  <si>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</si>
  <si>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</si>
  <si>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</si>
  <si>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</si>
  <si>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</si>
  <si>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</si>
  <si>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</si>
  <si>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</si>
  <si>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</si>
  <si>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</si>
  <si>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</si>
  <si>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</si>
  <si>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</si>
  <si>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</si>
  <si>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</si>
  <si>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</si>
  <si>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</si>
  <si>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</si>
  <si>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</si>
  <si>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</si>
  <si>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</si>
  <si>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</si>
  <si>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</si>
  <si>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</si>
  <si>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</si>
  <si>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</si>
  <si>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</si>
  <si>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</si>
  <si>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</si>
  <si>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</si>
  <si>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</si>
  <si>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</si>
  <si>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</si>
  <si>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</si>
  <si>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</si>
  <si>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</si>
  <si>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</si>
  <si>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</si>
  <si>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</si>
  <si>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</si>
  <si>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</si>
  <si>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</si>
  <si>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</si>
  <si>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</si>
  <si>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</si>
  <si>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</si>
  <si>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</si>
  <si>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</si>
  <si>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</si>
  <si>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</si>
  <si>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</si>
  <si>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</si>
  <si>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</si>
  <si>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</si>
  <si>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</si>
  <si>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</si>
  <si>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</si>
  <si>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</si>
  <si>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</si>
  <si>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</si>
  <si>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</si>
  <si>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</si>
  <si>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</si>
  <si>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</si>
  <si>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</si>
  <si>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</si>
  <si>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</si>
  <si>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</si>
  <si>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</si>
  <si>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</si>
  <si>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</si>
  <si>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</si>
  <si>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</si>
  <si>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</si>
  <si>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</si>
  <si>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</si>
  <si>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</si>
  <si>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</si>
  <si>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</si>
  <si>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</si>
  <si>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</si>
  <si>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</si>
  <si>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</si>
  <si>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</si>
  <si>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</si>
  <si>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</si>
  <si>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</si>
  <si>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</si>
  <si>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</si>
  <si>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</si>
  <si>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</si>
  <si>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</si>
  <si>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</si>
  <si>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</si>
  <si>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</si>
  <si>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</si>
  <si>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</si>
  <si>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</si>
  <si>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</si>
  <si>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</si>
  <si>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</si>
  <si>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</si>
  <si>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</si>
  <si>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</si>
  <si>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</si>
  <si>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</si>
  <si>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</si>
  <si>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</si>
  <si>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</si>
  <si>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</si>
  <si>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</si>
  <si>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</si>
  <si>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</si>
  <si>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</si>
  <si>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</si>
  <si>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</si>
  <si>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</si>
  <si>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</si>
  <si>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</si>
  <si>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</si>
  <si>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</si>
  <si>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</si>
  <si>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</si>
  <si>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</si>
  <si>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</si>
  <si>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</si>
  <si>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</si>
  <si>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</si>
  <si>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</si>
  <si>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</si>
  <si>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</si>
  <si>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</si>
  <si>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</si>
  <si>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</si>
  <si>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</si>
  <si>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</si>
  <si>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</si>
  <si>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</si>
  <si>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</si>
  <si>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</si>
  <si>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</si>
  <si>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</si>
  <si>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</si>
  <si>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</si>
  <si>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</si>
  <si>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</si>
  <si>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</si>
  <si>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</si>
  <si>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</si>
  <si>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</si>
  <si>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</si>
  <si>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</si>
  <si>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</si>
  <si>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</si>
  <si>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</si>
  <si>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</si>
  <si>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</si>
  <si>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</si>
  <si>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</si>
  <si>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</si>
  <si>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</si>
  <si>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</si>
  <si>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</si>
  <si>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</si>
  <si>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</si>
  <si>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</si>
  <si>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</si>
  <si>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</si>
  <si>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</si>
  <si>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</si>
  <si>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</si>
  <si>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</si>
  <si>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</si>
  <si>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</si>
  <si>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</si>
  <si>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</si>
  <si>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</si>
  <si>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</si>
  <si>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</si>
  <si>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</si>
  <si>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</si>
  <si>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</si>
  <si>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</si>
  <si>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</si>
  <si>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</si>
  <si>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</si>
  <si>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</si>
  <si>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</si>
  <si>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</si>
  <si>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</si>
  <si>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</si>
  <si>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</si>
  <si>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</si>
  <si>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</si>
  <si>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</si>
  <si>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</si>
  <si>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</si>
  <si>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</si>
  <si>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</si>
  <si>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</si>
  <si>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</si>
  <si>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</si>
  <si>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</si>
  <si>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</si>
  <si>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</si>
  <si>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</si>
  <si>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</si>
  <si>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</si>
  <si>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</si>
  <si>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</si>
  <si>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</si>
  <si>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</si>
  <si>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</si>
  <si>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</si>
  <si>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</si>
  <si>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</si>
  <si>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</si>
  <si>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</si>
  <si>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</si>
  <si>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</si>
  <si>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</si>
  <si>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</si>
  <si>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</si>
  <si>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</si>
  <si>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</si>
  <si>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</si>
  <si>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</si>
  <si>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</si>
  <si>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</si>
  <si>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</si>
  <si>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</si>
  <si>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</si>
  <si>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</si>
  <si>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</si>
  <si>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</si>
  <si>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</si>
  <si>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</si>
  <si>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</si>
  <si>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</si>
  <si>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</si>
  <si>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</si>
  <si>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</si>
  <si>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</si>
  <si>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</si>
  <si>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</si>
  <si>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</si>
  <si>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</si>
  <si>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</si>
  <si>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</si>
  <si>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</si>
  <si>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</si>
  <si>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</si>
  <si>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</si>
  <si>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</si>
  <si>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</si>
  <si>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</si>
  <si>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</si>
  <si>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</si>
  <si>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</si>
  <si>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</si>
  <si>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</si>
  <si>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</si>
  <si>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</si>
  <si>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</si>
  <si>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</si>
  <si>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</si>
  <si>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</si>
  <si>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</si>
  <si>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</si>
  <si>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</si>
  <si>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</si>
  <si>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</si>
  <si>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</si>
  <si>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</si>
  <si>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</si>
  <si>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</si>
  <si>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</si>
  <si>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</si>
  <si>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</si>
  <si>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</si>
  <si>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</si>
  <si>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</si>
  <si>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</si>
  <si>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</si>
  <si>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</si>
  <si>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</si>
  <si>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</si>
  <si>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</si>
  <si>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</si>
  <si>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</si>
  <si>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</si>
  <si>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</si>
  <si>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</si>
  <si>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</si>
  <si>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</si>
  <si>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</si>
  <si>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</si>
  <si>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</si>
  <si>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</si>
  <si>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</si>
  <si>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</si>
  <si>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</si>
  <si>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</si>
  <si>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</si>
  <si>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</si>
  <si>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</si>
  <si>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</si>
  <si>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</si>
  <si>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</si>
  <si>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</si>
  <si>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</si>
  <si>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</si>
  <si>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</si>
  <si>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</si>
  <si>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</si>
  <si>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</si>
  <si>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</si>
  <si>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</si>
  <si>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</si>
  <si>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</si>
  <si>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</si>
  <si>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</si>
  <si>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</si>
  <si>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</si>
  <si>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</si>
  <si>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</si>
  <si>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</si>
  <si>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</si>
  <si>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</si>
  <si>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</si>
  <si>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</si>
  <si>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</si>
  <si>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</si>
  <si>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</si>
  <si>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</si>
  <si>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</si>
  <si>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</si>
  <si>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</si>
  <si>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</si>
  <si>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</si>
  <si>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</si>
  <si>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</si>
  <si>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</si>
  <si>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</si>
  <si>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</si>
  <si>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</si>
  <si>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</si>
  <si>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</si>
  <si>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</si>
  <si>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</si>
  <si>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</si>
  <si>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</si>
  <si>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</si>
  <si>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</si>
  <si>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</si>
  <si>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</si>
  <si>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</si>
  <si>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</si>
  <si>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</si>
  <si>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</si>
  <si>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</si>
  <si>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</si>
  <si>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</si>
  <si>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</si>
  <si>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</si>
  <si>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</si>
  <si>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</si>
  <si>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</si>
  <si>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</si>
  <si>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</si>
  <si>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</si>
  <si>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</si>
  <si>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</si>
  <si>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</si>
  <si>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</si>
  <si>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</si>
  <si>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</si>
  <si>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</si>
  <si>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</si>
  <si>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</si>
  <si>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</si>
  <si>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</si>
  <si>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</si>
  <si>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</si>
  <si>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</si>
  <si>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</si>
  <si>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</si>
  <si>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</si>
  <si>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</si>
  <si>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</si>
  <si>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</si>
  <si>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</si>
  <si>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</si>
  <si>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</si>
  <si>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</si>
  <si>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</si>
  <si>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</si>
  <si>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</si>
  <si>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</si>
  <si>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</si>
  <si>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</si>
  <si>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</si>
  <si>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</si>
  <si>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</si>
  <si>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</si>
  <si>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</si>
  <si>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</si>
  <si>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</si>
  <si>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</si>
  <si>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</si>
  <si>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</si>
  <si>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</si>
  <si>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</si>
  <si>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</si>
  <si>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</si>
  <si>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</si>
  <si>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</si>
  <si>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</si>
  <si>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</si>
  <si>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</si>
  <si>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</si>
  <si>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</si>
  <si>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</si>
  <si>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</si>
  <si>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</si>
  <si>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</si>
  <si>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</si>
  <si>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</si>
  <si>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</si>
  <si>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</si>
  <si>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</si>
  <si>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</si>
  <si>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</si>
  <si>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</si>
  <si>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</si>
  <si>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</si>
  <si>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</si>
  <si>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</si>
  <si>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</si>
  <si>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</si>
  <si>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</si>
  <si>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</si>
  <si>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</si>
  <si>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</si>
  <si>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</si>
  <si>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</si>
  <si>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</si>
  <si>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</si>
  <si>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</si>
  <si>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</si>
  <si>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</si>
  <si>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</si>
  <si>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</si>
  <si>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</si>
  <si>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</si>
  <si>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</si>
  <si>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</si>
  <si>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</si>
  <si>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</si>
  <si>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</si>
  <si>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</si>
  <si>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</si>
  <si>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</si>
  <si>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</si>
  <si>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</si>
  <si>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</si>
  <si>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</si>
  <si>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</si>
  <si>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</si>
  <si>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</si>
  <si>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</si>
  <si>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</si>
  <si>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</si>
  <si>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</si>
  <si>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</si>
  <si>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</si>
  <si>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</si>
  <si>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</si>
  <si>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</si>
  <si>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</si>
  <si>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</si>
  <si>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</si>
  <si>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</si>
  <si>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</si>
  <si>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</si>
  <si>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</si>
  <si>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</si>
  <si>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</si>
  <si>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</si>
  <si>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</si>
  <si>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</si>
  <si>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</si>
  <si>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</si>
  <si>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</si>
  <si>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</si>
  <si>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</si>
  <si>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</si>
  <si>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</si>
  <si>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</si>
  <si>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</si>
  <si>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</si>
  <si>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</si>
  <si>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</si>
  <si>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</si>
  <si>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</si>
  <si>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</si>
  <si>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</si>
  <si>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</si>
  <si>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</si>
  <si>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</si>
  <si>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</si>
  <si>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</si>
  <si>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</si>
  <si>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</si>
  <si>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</si>
  <si>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</si>
  <si>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</si>
  <si>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</si>
  <si>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</si>
  <si>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</si>
  <si>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</si>
  <si>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</si>
  <si>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</si>
  <si>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</si>
  <si>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</si>
  <si>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</si>
  <si>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</si>
  <si>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</si>
  <si>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</si>
  <si>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</si>
  <si>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</si>
  <si>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</si>
  <si>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</si>
  <si>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</si>
  <si>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</si>
  <si>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</si>
  <si>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</si>
  <si>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</si>
  <si>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</si>
  <si>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</si>
  <si>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</si>
  <si>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</si>
  <si>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</si>
  <si>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</si>
  <si>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</si>
  <si>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</si>
  <si>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</si>
  <si>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</si>
  <si>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</si>
  <si>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</si>
  <si>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</si>
  <si>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</si>
  <si>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</si>
  <si>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</si>
  <si>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</si>
  <si>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</si>
  <si>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</si>
  <si>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</si>
  <si>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</si>
  <si>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</si>
  <si>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</si>
  <si>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</si>
  <si>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</si>
  <si>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</si>
  <si>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</si>
  <si>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</si>
  <si>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</si>
  <si>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</si>
  <si>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</si>
  <si>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</si>
  <si>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</si>
  <si>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</si>
  <si>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</si>
  <si>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</si>
  <si>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</si>
  <si>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</si>
  <si>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</si>
  <si>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</si>
  <si>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</si>
  <si>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</si>
  <si>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</si>
  <si>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</si>
  <si>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</si>
  <si>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</si>
  <si>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</si>
  <si>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</si>
  <si>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</si>
  <si>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</si>
  <si>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</si>
  <si>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</si>
  <si>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</si>
  <si>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</si>
  <si>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</si>
  <si>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</si>
  <si>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</si>
  <si>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</si>
  <si>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</si>
  <si>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</si>
  <si>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</si>
  <si>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</si>
  <si>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</si>
  <si>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</si>
  <si>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</si>
  <si>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</si>
  <si>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</si>
  <si>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</si>
  <si>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</si>
  <si>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</si>
  <si>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</si>
  <si>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</si>
  <si>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</si>
  <si>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</si>
  <si>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</si>
  <si>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</si>
  <si>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</si>
  <si>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</si>
  <si>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</si>
  <si>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</si>
  <si>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</si>
  <si>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</si>
  <si>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</si>
  <si>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</si>
  <si>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</si>
  <si>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</si>
  <si>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</si>
  <si>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</si>
  <si>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</si>
  <si>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</si>
  <si>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</si>
  <si>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</si>
  <si>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</si>
  <si>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</si>
  <si>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</si>
  <si>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</si>
  <si>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</si>
  <si>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</si>
  <si>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</si>
  <si>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</si>
  <si>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</si>
  <si>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</si>
  <si>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</si>
  <si>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</si>
  <si>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</si>
  <si>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</si>
  <si>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</si>
  <si>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</si>
  <si>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</si>
  <si>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</si>
  <si>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</si>
  <si>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</si>
  <si>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</si>
  <si>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</si>
  <si>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</si>
  <si>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</si>
  <si>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</si>
  <si>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</si>
  <si>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</si>
  <si>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</si>
  <si>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</si>
  <si>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</si>
  <si>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</si>
  <si>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</si>
  <si>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</si>
  <si>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</si>
  <si>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</si>
  <si>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</si>
  <si>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</si>
  <si>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</si>
  <si>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</si>
  <si>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</si>
  <si>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</si>
  <si>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</si>
  <si>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</si>
  <si>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</si>
  <si>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</si>
  <si>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</si>
  <si>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</si>
  <si>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</si>
  <si>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</si>
  <si>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</si>
  <si>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</si>
  <si>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</si>
  <si>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</si>
  <si>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</si>
  <si>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</si>
  <si>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</si>
  <si>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</si>
  <si>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</si>
  <si>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</si>
  <si>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</si>
  <si>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</si>
  <si>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</si>
  <si>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</si>
  <si>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</si>
  <si>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</si>
  <si>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</si>
  <si>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</si>
  <si>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</si>
  <si>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</si>
  <si>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</si>
  <si>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</si>
  <si>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</si>
  <si>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</si>
  <si>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</si>
  <si>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</si>
  <si>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</si>
  <si>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</si>
  <si>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</si>
  <si>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</si>
  <si>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</si>
  <si>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</si>
  <si>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</si>
  <si>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</si>
  <si>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</si>
  <si>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</si>
  <si>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</si>
  <si>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</si>
  <si>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</si>
  <si>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</si>
  <si>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</si>
  <si>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</si>
  <si>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</si>
  <si>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</si>
  <si>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</si>
  <si>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</si>
  <si>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</si>
  <si>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</si>
  <si>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</si>
  <si>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</si>
  <si>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</si>
  <si>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</si>
  <si>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</si>
  <si>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</si>
  <si>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</si>
  <si>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</si>
  <si>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</si>
  <si>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</si>
  <si>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</si>
  <si>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</si>
  <si>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</si>
  <si>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</si>
  <si>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</si>
  <si>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</si>
  <si>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</si>
  <si>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</si>
  <si>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</si>
  <si>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</si>
  <si>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</si>
  <si>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</si>
  <si>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</si>
  <si>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</si>
  <si>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</si>
  <si>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</si>
  <si>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</si>
  <si>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</si>
  <si>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</si>
  <si>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</si>
  <si>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</si>
  <si>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</si>
  <si>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</si>
  <si>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</si>
  <si>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</si>
  <si>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</si>
  <si>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</si>
  <si>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</si>
  <si>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</si>
  <si>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</si>
  <si>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</si>
  <si>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</si>
  <si>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</si>
  <si>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</si>
  <si>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</si>
  <si>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</si>
  <si>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</si>
  <si>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</si>
  <si>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</si>
  <si>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</si>
  <si>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</si>
  <si>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</si>
  <si>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</si>
  <si>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</si>
  <si>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</si>
  <si>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</si>
  <si>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</si>
  <si>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</si>
  <si>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</si>
  <si>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</si>
  <si>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</si>
  <si>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</si>
  <si>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</si>
  <si>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</si>
  <si>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</si>
  <si>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</si>
  <si>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</si>
  <si>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</si>
  <si>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</si>
  <si>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</si>
  <si>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</si>
  <si>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</si>
  <si>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</si>
  <si>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</si>
  <si>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</si>
  <si>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</si>
  <si>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</si>
  <si>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</si>
  <si>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</si>
  <si>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</si>
  <si>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</si>
  <si>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</si>
  <si>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</si>
  <si>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</si>
  <si>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</si>
  <si>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</si>
  <si>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</si>
  <si>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</si>
  <si>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</si>
  <si>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</si>
  <si>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</si>
  <si>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</si>
  <si>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</si>
  <si>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</si>
  <si>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</si>
  <si>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</si>
  <si>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</si>
  <si>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</si>
  <si>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</si>
  <si>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</si>
  <si>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</si>
  <si>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</si>
  <si>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</si>
  <si>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</si>
  <si>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</si>
  <si>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</si>
  <si>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</si>
  <si>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</si>
  <si>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</si>
  <si>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</si>
  <si>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</si>
  <si>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</si>
  <si>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</si>
  <si>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</si>
  <si>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</si>
  <si>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</si>
  <si>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</si>
  <si>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</si>
  <si>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</si>
  <si>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</si>
  <si>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</si>
  <si>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</si>
  <si>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</si>
  <si>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</si>
  <si>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</si>
  <si>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</si>
  <si>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</si>
  <si>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</si>
  <si>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</si>
  <si>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</si>
  <si>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</si>
  <si>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</si>
  <si>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</si>
  <si>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</si>
  <si>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</si>
  <si>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</si>
  <si>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</si>
  <si>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</si>
  <si>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</si>
  <si>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</si>
  <si>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</si>
  <si>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</si>
  <si>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</si>
  <si>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</si>
  <si>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</si>
  <si>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</si>
  <si>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</si>
  <si>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</si>
  <si>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</si>
  <si>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</si>
  <si>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</si>
  <si>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</si>
  <si>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</si>
  <si>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</si>
  <si>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</si>
  <si>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</si>
  <si>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</si>
  <si>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</si>
  <si>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</si>
  <si>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</si>
  <si>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</si>
  <si>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</si>
  <si>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</si>
  <si>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</si>
  <si>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</si>
  <si>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</si>
  <si>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</si>
  <si>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</si>
  <si>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</si>
  <si>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</si>
  <si>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</si>
  <si>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</si>
  <si>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</si>
  <si>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</si>
  <si>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</si>
  <si>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</si>
  <si>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</si>
  <si>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</si>
  <si>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</si>
  <si>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</si>
  <si>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</si>
  <si>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</si>
  <si>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</si>
  <si>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</si>
  <si>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</si>
  <si>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</si>
  <si>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</si>
  <si>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</si>
  <si>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</si>
  <si>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</si>
  <si>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</si>
  <si>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</si>
  <si>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</si>
  <si>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</si>
  <si>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</si>
  <si>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</si>
  <si>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</si>
  <si>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</si>
  <si>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</si>
  <si>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</si>
  <si>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</si>
  <si>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</si>
  <si>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</si>
  <si>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</si>
  <si>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</si>
  <si>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</si>
  <si>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</si>
  <si>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</si>
  <si>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</si>
  <si>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</si>
  <si>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</si>
  <si>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</si>
  <si>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</si>
  <si>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</si>
  <si>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</si>
  <si>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</si>
  <si>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</si>
  <si>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</si>
  <si>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</si>
  <si>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</si>
  <si>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</si>
  <si>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</si>
  <si>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</si>
  <si>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</si>
  <si>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</si>
  <si>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</si>
  <si>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</si>
  <si>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</si>
  <si>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</si>
  <si>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</si>
  <si>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</si>
  <si>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</si>
  <si>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</si>
  <si>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</si>
  <si>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</si>
  <si>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</si>
  <si>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</si>
  <si>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</si>
  <si>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</si>
  <si>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</si>
  <si>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</si>
  <si>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</si>
  <si>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</si>
  <si>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</si>
  <si>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</si>
  <si>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</si>
  <si>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</si>
  <si>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</si>
  <si>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</si>
  <si>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</si>
  <si>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</si>
  <si>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</si>
  <si>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</si>
  <si>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</si>
  <si>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</si>
  <si>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</si>
  <si>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</si>
  <si>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</si>
  <si>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</si>
  <si>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</si>
  <si>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</si>
  <si>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</si>
  <si>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</si>
  <si>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</si>
  <si>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</si>
  <si>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</si>
  <si>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</si>
  <si>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</si>
  <si>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</si>
  <si>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</si>
  <si>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</si>
  <si>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</si>
  <si>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</si>
  <si>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</si>
  <si>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</si>
  <si>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</si>
  <si>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</si>
  <si>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</si>
  <si>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</si>
  <si>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</si>
  <si>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</si>
  <si>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</si>
  <si>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</si>
  <si>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</si>
  <si>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</si>
  <si>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</si>
  <si>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</si>
  <si>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</si>
  <si>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</si>
  <si>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</si>
  <si>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</si>
  <si>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</si>
  <si>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</si>
  <si>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</si>
  <si>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</si>
  <si>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</si>
  <si>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</si>
  <si>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</si>
  <si>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</si>
  <si>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</si>
  <si>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</si>
  <si>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</si>
  <si>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</si>
  <si>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</si>
  <si>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</si>
  <si>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</si>
  <si>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</si>
  <si>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</si>
  <si>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</si>
  <si>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</si>
  <si>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</si>
  <si>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</si>
  <si>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</si>
  <si>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</si>
  <si>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</si>
  <si>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</si>
  <si>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</si>
  <si>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</si>
  <si>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</si>
  <si>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</si>
  <si>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</si>
  <si>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</si>
  <si>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</si>
  <si>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</si>
  <si>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</si>
  <si>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</si>
  <si>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</si>
  <si>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</si>
  <si>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</si>
  <si>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</si>
  <si>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</si>
  <si>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</si>
  <si>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</si>
  <si>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</si>
  <si>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</si>
  <si>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</si>
  <si>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</si>
  <si>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</si>
  <si>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</si>
  <si>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</si>
  <si>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</si>
  <si>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</si>
  <si>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</si>
  <si>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</si>
  <si>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</si>
  <si>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</si>
  <si>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</si>
  <si>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</si>
  <si>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</si>
  <si>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</si>
  <si>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</si>
  <si>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</si>
  <si>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</si>
  <si>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</si>
  <si>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</si>
  <si>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</si>
  <si>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</si>
  <si>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</si>
  <si>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</si>
  <si>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</si>
  <si>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</si>
  <si>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</si>
  <si>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</si>
  <si>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</si>
  <si>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</si>
  <si>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</si>
  <si>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</si>
  <si>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</si>
  <si>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</si>
  <si>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</si>
  <si>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</si>
  <si>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</si>
  <si>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</si>
  <si>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</si>
  <si>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</si>
  <si>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</si>
  <si>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</si>
  <si>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</si>
  <si>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</si>
  <si>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</si>
  <si>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</si>
  <si>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</si>
  <si>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</si>
  <si>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</si>
  <si>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</si>
  <si>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</si>
  <si>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</si>
  <si>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</si>
  <si>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</si>
  <si>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</si>
  <si>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</si>
  <si>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</si>
  <si>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</si>
  <si>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</si>
  <si>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</si>
  <si>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</si>
  <si>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</si>
  <si>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</si>
  <si>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</si>
  <si>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</si>
  <si>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</si>
  <si>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</si>
  <si>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</si>
  <si>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</si>
  <si>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</si>
  <si>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</si>
  <si>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</si>
  <si>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</si>
  <si>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</si>
  <si>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</si>
  <si>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</si>
  <si>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</si>
  <si>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</si>
  <si>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</si>
  <si>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</si>
  <si>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</si>
  <si>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</si>
  <si>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</si>
  <si>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</si>
  <si>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</si>
  <si>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</si>
  <si>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</si>
  <si>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</si>
  <si>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</si>
  <si>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</si>
  <si>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</si>
  <si>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</si>
  <si>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</si>
  <si>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</si>
  <si>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</si>
  <si>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</si>
  <si>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</si>
  <si>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</si>
  <si>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</si>
  <si>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</si>
  <si>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</si>
  <si>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</si>
  <si>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</si>
  <si>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</si>
  <si>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</si>
  <si>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</si>
  <si>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</si>
  <si>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</si>
  <si>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</si>
  <si>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</si>
  <si>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</si>
  <si>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</si>
  <si>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</si>
  <si>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</si>
  <si>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</si>
  <si>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</si>
  <si>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</si>
  <si>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</si>
  <si>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</si>
  <si>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</si>
  <si>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</si>
  <si>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</si>
  <si>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</si>
  <si>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</si>
  <si>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</si>
  <si>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</si>
  <si>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</si>
  <si>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</si>
  <si>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</si>
  <si>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</si>
  <si>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</si>
  <si>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</si>
  <si>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</si>
  <si>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</si>
  <si>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</si>
  <si>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</si>
  <si>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</si>
  <si>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</si>
  <si>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</si>
  <si>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</si>
  <si>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</si>
  <si>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</si>
  <si>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</si>
  <si>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</si>
  <si>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</si>
  <si>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</si>
  <si>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</si>
  <si>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</si>
  <si>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</si>
  <si>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</si>
  <si>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</si>
  <si>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</si>
  <si>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</si>
  <si>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</si>
  <si>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</si>
  <si>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</si>
  <si>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</si>
  <si>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</si>
  <si>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</si>
  <si>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</si>
  <si>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</si>
  <si>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</si>
  <si>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</si>
  <si>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</si>
  <si>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</si>
  <si>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</si>
  <si>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</si>
  <si>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</si>
  <si>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</si>
  <si>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</si>
  <si>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</si>
  <si>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</si>
  <si>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</si>
  <si>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</si>
  <si>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</si>
  <si>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</si>
  <si>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</si>
  <si>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</si>
  <si>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</si>
  <si>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</si>
  <si>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</si>
  <si>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</si>
  <si>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</si>
  <si>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</si>
  <si>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</si>
  <si>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</si>
  <si>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</si>
  <si>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</si>
  <si>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</si>
  <si>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</si>
  <si>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</si>
  <si>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</si>
  <si>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</si>
  <si>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</si>
  <si>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</si>
  <si>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</si>
  <si>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</si>
  <si>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</si>
  <si>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</si>
  <si>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</si>
  <si>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</si>
  <si>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</si>
  <si>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</si>
  <si>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</si>
  <si>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</si>
  <si>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</si>
  <si>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</si>
  <si>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</si>
  <si>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</si>
  <si>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</si>
  <si>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</si>
  <si>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</si>
  <si>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</si>
  <si>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</si>
  <si>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</si>
  <si>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</si>
  <si>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</si>
  <si>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</si>
  <si>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</si>
  <si>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</si>
  <si>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</si>
  <si>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</si>
  <si>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</si>
  <si>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</si>
  <si>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</si>
  <si>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</si>
  <si>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</si>
  <si>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</si>
  <si>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</si>
  <si>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</si>
  <si>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</si>
  <si>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</si>
  <si>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</si>
  <si>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</si>
  <si>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</si>
  <si>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</si>
  <si>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</si>
  <si>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</si>
  <si>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</si>
  <si>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</si>
  <si>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</si>
  <si>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</si>
  <si>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</si>
  <si>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</si>
  <si>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</si>
  <si>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</si>
  <si>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</si>
  <si>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</si>
  <si>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</si>
  <si>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</si>
  <si>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</si>
  <si>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</si>
  <si>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</si>
  <si>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</si>
  <si>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</si>
  <si>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</si>
  <si>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</si>
  <si>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</si>
  <si>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</si>
  <si>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</si>
  <si>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</si>
  <si>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</si>
  <si>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</si>
  <si>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</si>
  <si>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</si>
  <si>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</si>
  <si>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</si>
  <si>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</si>
  <si>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</si>
  <si>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</si>
  <si>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</si>
  <si>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</si>
  <si>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</si>
  <si>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</si>
  <si>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</si>
  <si>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</si>
  <si>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</si>
  <si>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</si>
  <si>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</si>
  <si>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</si>
  <si>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</si>
  <si>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</si>
  <si>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</si>
  <si>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</si>
  <si>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</si>
  <si>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</si>
  <si>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</si>
  <si>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</si>
  <si>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</si>
  <si>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</si>
  <si>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</si>
  <si>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</si>
  <si>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</si>
  <si>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</si>
  <si>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</si>
  <si>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</si>
  <si>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</si>
  <si>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</si>
  <si>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</si>
  <si>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</si>
  <si>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</si>
  <si>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</si>
  <si>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</si>
  <si>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</si>
  <si>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</si>
  <si>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</si>
  <si>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</si>
  <si>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</si>
  <si>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</si>
  <si>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</si>
  <si>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</si>
  <si>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</si>
  <si>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</si>
  <si>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</si>
  <si>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</si>
  <si>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</si>
  <si>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</si>
  <si>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</si>
  <si>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</si>
  <si>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</si>
  <si>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</si>
  <si>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</si>
  <si>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</si>
  <si>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</si>
  <si>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</si>
  <si>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</si>
  <si>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</si>
  <si>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</si>
  <si>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</si>
  <si>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</si>
  <si>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</si>
  <si>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</si>
  <si>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</si>
  <si>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</si>
  <si>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</si>
  <si>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</si>
  <si>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</si>
  <si>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</si>
  <si>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</si>
  <si>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</si>
  <si>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</si>
  <si>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</si>
  <si>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</si>
  <si>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</si>
  <si>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</si>
  <si>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</si>
  <si>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</si>
  <si>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</si>
  <si>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</si>
  <si>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</si>
  <si>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</si>
  <si>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</si>
  <si>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</si>
  <si>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</si>
  <si>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</si>
  <si>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</si>
  <si>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</si>
  <si>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</si>
  <si>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</si>
  <si>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</si>
  <si>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</si>
  <si>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</si>
  <si>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</si>
  <si>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</si>
  <si>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</si>
  <si>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</si>
  <si>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</si>
  <si>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</si>
  <si>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</si>
  <si>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</si>
  <si>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</si>
  <si>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</si>
  <si>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</si>
  <si>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</si>
  <si>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</si>
  <si>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</si>
  <si>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</si>
  <si>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</si>
  <si>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</si>
  <si>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</si>
  <si>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</si>
  <si>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</si>
  <si>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</si>
  <si>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</si>
  <si>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</si>
  <si>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</si>
  <si>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</si>
  <si>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</si>
  <si>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</si>
  <si>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</si>
  <si>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</si>
  <si>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</si>
  <si>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</si>
  <si>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</si>
  <si>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</si>
  <si>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</si>
  <si>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</si>
  <si>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</si>
  <si>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</si>
  <si>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</si>
  <si>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</si>
  <si>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</si>
  <si>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</si>
  <si>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</si>
  <si>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</si>
  <si>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</si>
  <si>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</si>
  <si>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</si>
  <si>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</si>
  <si>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</si>
  <si>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</si>
  <si>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</si>
  <si>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</si>
  <si>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</si>
  <si>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</si>
  <si>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</si>
  <si>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</si>
  <si>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</si>
  <si>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</si>
  <si>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</si>
  <si>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</si>
  <si>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</si>
  <si>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</si>
  <si>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</si>
  <si>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</si>
  <si>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</si>
  <si>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</si>
  <si>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</si>
  <si>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</si>
  <si>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</si>
  <si>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</si>
  <si>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</si>
  <si>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</si>
  <si>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</si>
  <si>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</si>
  <si>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</si>
  <si>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</si>
  <si>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</si>
  <si>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</si>
  <si>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</si>
  <si>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</si>
  <si>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</si>
  <si>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</si>
  <si>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</si>
  <si>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</si>
  <si>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</si>
  <si>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</si>
  <si>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</si>
  <si>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</si>
  <si>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</si>
  <si>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</si>
  <si>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</si>
  <si>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</si>
  <si>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</si>
  <si>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</si>
  <si>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</si>
  <si>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</si>
  <si>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</si>
  <si>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</si>
  <si>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</si>
  <si>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</si>
  <si>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</si>
  <si>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</si>
  <si>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</si>
  <si>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</si>
  <si>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</si>
  <si>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</si>
  <si>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</si>
  <si>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</si>
  <si>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</si>
  <si>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</si>
  <si>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</si>
  <si>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</si>
  <si>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</si>
  <si>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</si>
  <si>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</si>
  <si>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</si>
  <si>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</si>
  <si>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</si>
  <si>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</si>
  <si>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</si>
  <si>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</si>
  <si>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</si>
  <si>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</si>
  <si>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</si>
  <si>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</si>
  <si>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</si>
  <si>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</si>
  <si>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</si>
  <si>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</si>
  <si>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</si>
  <si>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</si>
  <si>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</si>
  <si>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</si>
  <si>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</si>
  <si>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</si>
  <si>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</si>
  <si>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</si>
  <si>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</si>
  <si>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</si>
  <si>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</si>
  <si>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</si>
  <si>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</si>
  <si>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</si>
  <si>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</si>
  <si>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</si>
  <si>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</si>
  <si>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</si>
  <si>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</si>
  <si>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</si>
  <si>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</si>
  <si>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</si>
  <si>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</si>
  <si>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</si>
  <si>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</si>
  <si>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</si>
  <si>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</si>
  <si>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</si>
  <si>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</si>
  <si>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</si>
  <si>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</si>
  <si>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</si>
  <si>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</si>
  <si>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</si>
  <si>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</si>
  <si>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</si>
  <si>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</si>
  <si>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</si>
  <si>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</si>
  <si>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</si>
  <si>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</si>
  <si>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</si>
  <si>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</si>
  <si>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</si>
  <si>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</si>
  <si>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</si>
  <si>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</si>
  <si>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</si>
  <si>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</si>
  <si>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</si>
  <si>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</si>
  <si>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</si>
  <si>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</si>
  <si>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</si>
  <si>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</si>
  <si>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</si>
  <si>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</si>
  <si>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</si>
  <si>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</si>
  <si>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</si>
  <si>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</si>
  <si>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</si>
  <si>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</si>
  <si>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</si>
  <si>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</si>
  <si>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</si>
  <si>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</si>
  <si>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</si>
  <si>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</si>
  <si>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</si>
  <si>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</si>
  <si>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</si>
  <si>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</si>
  <si>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</si>
  <si>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</si>
  <si>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</si>
  <si>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</si>
  <si>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</si>
  <si>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</si>
  <si>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</si>
  <si>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</si>
  <si>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</si>
  <si>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</si>
  <si>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</si>
  <si>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</si>
  <si>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</si>
  <si>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</si>
  <si>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</si>
  <si>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</si>
  <si>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</si>
  <si>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</si>
  <si>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</si>
  <si>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</si>
  <si>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</si>
  <si>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</si>
  <si>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</si>
  <si>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</si>
  <si>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</si>
  <si>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</si>
  <si>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</si>
  <si>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</si>
  <si>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</si>
  <si>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</si>
  <si>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</si>
  <si>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</si>
  <si>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</si>
  <si>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</si>
  <si>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</si>
  <si>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</si>
  <si>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</si>
  <si>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</si>
  <si>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</si>
  <si>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</si>
  <si>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</si>
  <si>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</si>
  <si>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</si>
  <si>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</si>
  <si>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</si>
  <si>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</si>
  <si>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</si>
  <si>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</si>
  <si>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</si>
  <si>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</si>
  <si>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</si>
  <si>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</si>
  <si>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</si>
  <si>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</si>
  <si>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</si>
  <si>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</si>
  <si>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</si>
  <si>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</si>
  <si>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</si>
  <si>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</si>
  <si>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</si>
  <si>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</si>
  <si>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</si>
  <si>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</si>
  <si>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</si>
  <si>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</si>
  <si>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</si>
  <si>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</si>
  <si>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</si>
  <si>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</si>
  <si>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</si>
  <si>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</si>
  <si>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</si>
  <si>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</si>
  <si>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</si>
  <si>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</si>
  <si>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</si>
  <si>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</si>
  <si>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</si>
  <si>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</si>
  <si>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</si>
  <si>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</si>
  <si>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</si>
  <si>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</si>
  <si>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</si>
  <si>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</si>
  <si>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</si>
  <si>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</si>
  <si>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</si>
  <si>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</si>
  <si>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</si>
  <si>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</si>
  <si>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</si>
  <si>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</si>
  <si>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</si>
  <si>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</si>
  <si>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</si>
  <si>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</si>
  <si>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</si>
  <si>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</si>
  <si>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</si>
  <si>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</si>
  <si>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</si>
  <si>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</si>
  <si>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</si>
  <si>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</si>
  <si>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</si>
  <si>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</si>
  <si>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</si>
  <si>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</si>
  <si>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</si>
  <si>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</si>
  <si>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</si>
  <si>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</si>
  <si>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</si>
  <si>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</si>
  <si>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</si>
  <si>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</si>
  <si>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</si>
  <si>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</si>
  <si>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</si>
  <si>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</si>
  <si>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</si>
  <si>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</si>
  <si>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</si>
  <si>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</si>
  <si>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</si>
  <si>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</si>
  <si>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</si>
  <si>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</si>
  <si>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</si>
  <si>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</si>
  <si>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</si>
  <si>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</si>
  <si>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</si>
  <si>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</si>
  <si>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</si>
  <si>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</si>
  <si>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</si>
  <si>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</si>
  <si>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</si>
  <si>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</si>
  <si>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</si>
  <si>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</si>
  <si>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</si>
  <si>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</si>
  <si>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</si>
  <si>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</si>
  <si>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</si>
  <si>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</si>
  <si>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</si>
  <si>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</si>
  <si>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</si>
  <si>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</si>
  <si>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</si>
  <si>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</si>
  <si>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</si>
  <si>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</si>
  <si>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</si>
  <si>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</si>
  <si>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</si>
  <si>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</si>
  <si>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</si>
  <si>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</si>
  <si>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</si>
  <si>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</si>
  <si>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</si>
  <si>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</si>
  <si>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</si>
  <si>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</si>
  <si>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</si>
  <si>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</si>
  <si>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</si>
  <si>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</si>
  <si>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</si>
  <si>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</si>
  <si>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</si>
  <si>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</si>
  <si>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</si>
  <si>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</si>
  <si>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</si>
  <si>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</si>
  <si>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</si>
  <si>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</si>
  <si>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</si>
  <si>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</si>
  <si>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</si>
  <si>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</si>
  <si>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</si>
  <si>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</si>
  <si>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</si>
  <si>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</si>
  <si>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</si>
  <si>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</si>
  <si>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</si>
  <si>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</si>
  <si>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</si>
  <si>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</si>
  <si>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</si>
  <si>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</si>
  <si>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</si>
  <si>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</si>
  <si>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</si>
  <si>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</si>
  <si>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</si>
  <si>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</si>
  <si>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</si>
  <si>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</si>
  <si>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</si>
  <si>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</si>
  <si>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</si>
  <si>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</si>
  <si>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</si>
  <si>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</si>
  <si>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</si>
  <si>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</si>
  <si>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</si>
  <si>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</si>
  <si>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</si>
  <si>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</si>
  <si>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</si>
  <si>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</si>
  <si>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</si>
  <si>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</si>
  <si>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</si>
  <si>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</si>
  <si>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</si>
  <si>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</si>
  <si>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</si>
  <si>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</si>
  <si>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</si>
  <si>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</si>
  <si>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</si>
  <si>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</si>
  <si>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</si>
  <si>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</si>
  <si>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</si>
  <si>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</si>
  <si>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</si>
  <si>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</si>
  <si>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</si>
  <si>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</si>
  <si>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</si>
  <si>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</si>
  <si>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</si>
  <si>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</si>
  <si>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</si>
  <si>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</si>
  <si>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</si>
  <si>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</si>
  <si>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</si>
  <si>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</si>
  <si>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</si>
  <si>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</si>
  <si>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</si>
  <si>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</si>
  <si>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</si>
  <si>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</si>
  <si>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</si>
  <si>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</si>
  <si>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</si>
  <si>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</si>
  <si>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</si>
  <si>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</si>
  <si>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</si>
  <si>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</si>
  <si>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</si>
  <si>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</si>
  <si>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</si>
  <si>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</si>
  <si>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</si>
  <si>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</si>
  <si>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</si>
  <si>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</si>
  <si>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</si>
  <si>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</si>
  <si>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</si>
  <si>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</si>
  <si>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</si>
  <si>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</si>
  <si>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</si>
  <si>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</si>
  <si>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</si>
  <si>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</si>
  <si>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</si>
  <si>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</si>
  <si>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</si>
  <si>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</si>
  <si>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</si>
  <si>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</si>
  <si>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</si>
  <si>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</si>
  <si>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</si>
  <si>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</si>
  <si>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</si>
  <si>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</si>
  <si>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</si>
  <si>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</si>
  <si>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</si>
  <si>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</si>
  <si>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</si>
  <si>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</si>
  <si>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</si>
  <si>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</si>
  <si>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</si>
  <si>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</si>
  <si>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</si>
  <si>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</si>
  <si>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</si>
  <si>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</si>
  <si>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</si>
  <si>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</si>
  <si>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</si>
  <si>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</si>
  <si>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</si>
  <si>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</si>
  <si>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</si>
  <si>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</si>
  <si>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</si>
  <si>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</si>
  <si>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</si>
  <si>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</si>
  <si>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</si>
  <si>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</si>
  <si>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</si>
  <si>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</si>
  <si>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</si>
  <si>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</si>
  <si>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</si>
  <si>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</si>
  <si>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</si>
  <si>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</si>
  <si>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</si>
  <si>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</si>
  <si>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</si>
  <si>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</si>
  <si>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</si>
  <si>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</si>
  <si>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</si>
  <si>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</si>
  <si>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</si>
  <si>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</si>
  <si>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</si>
  <si>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</si>
  <si>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</si>
  <si>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</si>
  <si>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</si>
  <si>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</si>
  <si>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</si>
  <si>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</si>
  <si>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</si>
  <si>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</si>
  <si>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</si>
  <si>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</si>
  <si>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</si>
  <si>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</si>
  <si>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</si>
  <si>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</si>
  <si>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</si>
  <si>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</si>
  <si>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</si>
  <si>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</si>
  <si>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</si>
  <si>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</si>
  <si>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</si>
  <si>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</si>
  <si>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</si>
  <si>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</si>
  <si>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</si>
  <si>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</si>
  <si>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</si>
  <si>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</si>
  <si>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</si>
  <si>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</si>
  <si>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</si>
  <si>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</si>
  <si>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</si>
  <si>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</si>
  <si>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</si>
  <si>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</si>
  <si>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</si>
  <si>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</si>
  <si>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</si>
  <si>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</si>
  <si>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</si>
  <si>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</si>
  <si>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</si>
  <si>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</si>
  <si>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</si>
  <si>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</si>
  <si>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</si>
  <si>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</si>
  <si>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</si>
  <si>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</si>
  <si>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</si>
  <si>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</si>
  <si>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</si>
  <si>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</si>
  <si>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</si>
  <si>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</si>
  <si>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</si>
  <si>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</si>
  <si>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</si>
  <si>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</si>
  <si>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</si>
  <si>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</si>
  <si>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</si>
  <si>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</si>
  <si>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</si>
  <si>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</si>
  <si>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</si>
  <si>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</si>
  <si>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</si>
  <si>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</si>
  <si>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</si>
  <si>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</si>
  <si>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</si>
  <si>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</si>
  <si>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</si>
  <si>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</si>
  <si>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</si>
  <si>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</si>
  <si>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</si>
  <si>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</si>
  <si>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</si>
  <si>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</si>
  <si>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</si>
  <si>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</si>
  <si>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</si>
  <si>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</si>
  <si>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</si>
  <si>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</si>
  <si>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</si>
  <si>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</si>
  <si>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</si>
  <si>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</si>
  <si>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</si>
  <si>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</si>
  <si>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</si>
  <si>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</si>
  <si>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</si>
  <si>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</si>
  <si>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</si>
  <si>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</si>
  <si>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</si>
  <si>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</si>
  <si>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</si>
  <si>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</si>
  <si>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</si>
  <si>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</si>
  <si>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</si>
  <si>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</si>
  <si>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</si>
  <si>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</si>
  <si>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</si>
  <si>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</si>
  <si>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</si>
  <si>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</si>
  <si>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</si>
  <si>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</si>
  <si>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</si>
  <si>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</si>
  <si>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</si>
  <si>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</si>
  <si>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</si>
  <si>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</si>
  <si>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</si>
  <si>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</si>
  <si>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</si>
  <si>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</si>
  <si>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</si>
  <si>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</si>
  <si>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</si>
  <si>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</si>
  <si>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</si>
  <si>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</si>
  <si>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</si>
  <si>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</si>
  <si>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</si>
  <si>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</si>
  <si>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</si>
  <si>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</si>
  <si>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</si>
  <si>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</si>
  <si>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</si>
  <si>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</si>
  <si>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</si>
  <si>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</si>
  <si>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</si>
  <si>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</si>
  <si>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</si>
  <si>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</si>
  <si>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</si>
  <si>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</si>
  <si>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</si>
  <si>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</si>
  <si>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</si>
  <si>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</si>
  <si>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</si>
  <si>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</si>
  <si>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</si>
  <si>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</si>
  <si>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</si>
  <si>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</si>
  <si>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</si>
  <si>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</si>
  <si>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</si>
  <si>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</si>
  <si>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</si>
  <si>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</si>
  <si>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</si>
  <si>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</si>
  <si>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</si>
  <si>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</si>
  <si>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</si>
  <si>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</si>
  <si>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</si>
  <si>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</si>
  <si>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</si>
  <si>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</si>
  <si>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</si>
  <si>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</si>
  <si>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</si>
  <si>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</si>
  <si>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</si>
  <si>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</si>
  <si>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</si>
  <si>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</si>
  <si>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</si>
  <si>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</si>
  <si>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</si>
  <si>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</si>
  <si>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</si>
  <si>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</si>
  <si>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</si>
  <si>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</si>
  <si>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</si>
  <si>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</si>
  <si>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</si>
  <si>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</si>
  <si>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</si>
  <si>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</si>
  <si>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</si>
  <si>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</si>
  <si>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</si>
  <si>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</si>
  <si>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</si>
  <si>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</si>
  <si>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</si>
  <si>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</si>
  <si>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</si>
  <si>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</si>
  <si>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</si>
  <si>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</si>
  <si>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</si>
  <si>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</si>
  <si>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</si>
  <si>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</si>
  <si>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</si>
  <si>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</si>
  <si>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</si>
  <si>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</si>
  <si>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</si>
  <si>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</si>
  <si>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</si>
  <si>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</si>
  <si>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</si>
  <si>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</si>
  <si>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</si>
  <si>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</si>
  <si>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</si>
  <si>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</si>
  <si>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</si>
  <si>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</si>
  <si>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</si>
  <si>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</si>
  <si>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</si>
  <si>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</si>
  <si>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</si>
  <si>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</si>
  <si>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</si>
  <si>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</si>
  <si>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</si>
  <si>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</si>
  <si>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</si>
  <si>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</si>
  <si>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</si>
  <si>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</si>
  <si>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</si>
  <si>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</si>
  <si>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</si>
  <si>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</si>
  <si>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</si>
  <si>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</si>
  <si>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</si>
  <si>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</si>
  <si>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</si>
  <si>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</si>
  <si>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</si>
  <si>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</si>
  <si>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</si>
  <si>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</si>
  <si>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</si>
  <si>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</si>
  <si>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</si>
  <si>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</si>
  <si>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</si>
  <si>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</si>
  <si>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</si>
  <si>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</si>
  <si>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</si>
  <si>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</si>
  <si>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</si>
  <si>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</si>
  <si>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</si>
  <si>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</si>
  <si>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</si>
  <si>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</si>
  <si>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</si>
  <si>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</si>
  <si>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</si>
  <si>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</si>
  <si>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</si>
  <si>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</si>
  <si>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</si>
  <si>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</si>
  <si>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</si>
  <si>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</si>
  <si>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</si>
  <si>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</si>
  <si>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</si>
  <si>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</si>
  <si>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</si>
  <si>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</si>
  <si>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</si>
  <si>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</si>
  <si>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</si>
  <si>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</si>
  <si>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</si>
  <si>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</si>
  <si>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</si>
  <si>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</si>
  <si>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</si>
  <si>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</si>
  <si>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</si>
  <si>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</si>
  <si>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</si>
  <si>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</si>
  <si>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</si>
  <si>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</si>
  <si>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</si>
  <si>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</si>
  <si>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</si>
  <si>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</si>
  <si>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</si>
  <si>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</si>
  <si>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</si>
  <si>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</si>
  <si>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</si>
  <si>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</si>
  <si>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</si>
  <si>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</si>
  <si>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</si>
  <si>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</si>
  <si>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</si>
  <si>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</si>
  <si>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</si>
  <si>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</si>
  <si>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</si>
  <si>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</si>
  <si>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</si>
  <si>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</si>
  <si>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</si>
  <si>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</si>
  <si>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</si>
  <si>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</si>
  <si>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</si>
  <si>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</si>
  <si>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</si>
  <si>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</si>
  <si>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</si>
  <si>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</si>
  <si>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</si>
  <si>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</si>
  <si>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</si>
  <si>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</si>
  <si>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</si>
  <si>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</si>
  <si>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</si>
  <si>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</si>
  <si>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</si>
  <si>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</si>
  <si>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</si>
  <si>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</si>
  <si>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</si>
  <si>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</si>
  <si>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</si>
  <si>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</si>
  <si>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</si>
  <si>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</si>
  <si>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</si>
  <si>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</si>
  <si>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</si>
  <si>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</si>
  <si>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</si>
  <si>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</si>
  <si>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</si>
  <si>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</si>
  <si>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</si>
  <si>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</si>
  <si>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</si>
  <si>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</si>
  <si>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</si>
  <si>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</si>
  <si>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</si>
  <si>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</si>
  <si>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</si>
  <si>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</si>
  <si>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</si>
  <si>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</si>
  <si>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</si>
  <si>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</si>
  <si>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</si>
  <si>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</si>
  <si>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</si>
  <si>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</si>
  <si>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</si>
  <si>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</si>
  <si>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</si>
  <si>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</si>
  <si>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</si>
  <si>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</si>
  <si>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</si>
  <si>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</si>
  <si>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</si>
  <si>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</si>
  <si>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</si>
  <si>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</si>
  <si>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</si>
  <si>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</si>
  <si>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</si>
  <si>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</si>
  <si>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</si>
  <si>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</si>
  <si>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</si>
  <si>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</si>
  <si>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</si>
  <si>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</si>
  <si>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</si>
  <si>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</si>
  <si>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</si>
  <si>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</si>
  <si>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</si>
  <si>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</si>
  <si>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</si>
  <si>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</si>
  <si>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</si>
  <si>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</si>
  <si>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</si>
  <si>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</si>
  <si>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</si>
  <si>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</si>
  <si>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</si>
  <si>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</si>
  <si>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</si>
  <si>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</si>
  <si>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</si>
  <si>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</si>
  <si>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</si>
  <si>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</si>
  <si>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</si>
  <si>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</si>
  <si>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</si>
  <si>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</si>
  <si>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</si>
  <si>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</si>
  <si>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</si>
  <si>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</si>
  <si>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</si>
  <si>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</si>
  <si>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</si>
  <si>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</si>
  <si>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</si>
  <si>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</si>
  <si>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</si>
  <si>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</si>
  <si>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</si>
  <si>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</si>
  <si>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</si>
  <si>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</si>
  <si>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</si>
  <si>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</si>
  <si>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</si>
  <si>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</si>
  <si>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</si>
  <si>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</si>
  <si>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</si>
  <si>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</si>
  <si>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</si>
  <si>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</si>
  <si>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</si>
  <si>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</si>
  <si>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</si>
  <si>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</si>
  <si>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</si>
  <si>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</si>
  <si>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</si>
  <si>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</si>
  <si>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</si>
  <si>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</si>
  <si>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</si>
  <si>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</si>
  <si>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</si>
  <si>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</si>
  <si>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</si>
  <si>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</si>
  <si>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</si>
  <si>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</si>
  <si>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</si>
  <si>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</si>
  <si>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</si>
  <si>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</si>
  <si>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</si>
  <si>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</si>
  <si>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</si>
  <si>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</si>
  <si>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</si>
  <si>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</si>
  <si>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</si>
  <si>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</si>
  <si>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</si>
  <si>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</si>
  <si>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</si>
  <si>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</si>
  <si>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</si>
  <si>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</si>
  <si>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</si>
  <si>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</si>
  <si>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</si>
  <si>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</si>
  <si>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</si>
  <si>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</si>
  <si>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</si>
  <si>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</si>
  <si>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</si>
  <si>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</si>
  <si>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</si>
  <si>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</si>
  <si>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</si>
  <si>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</si>
  <si>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</si>
  <si>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</si>
  <si>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</si>
  <si>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</si>
  <si>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</si>
  <si>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</si>
  <si>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</si>
  <si>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</si>
  <si>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</si>
  <si>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</si>
  <si>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</si>
  <si>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</si>
  <si>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</si>
  <si>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</si>
  <si>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</si>
  <si>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</si>
  <si>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</si>
  <si>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</si>
  <si>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</si>
  <si>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</si>
  <si>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</si>
  <si>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</si>
  <si>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</si>
  <si>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</si>
  <si>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</si>
  <si>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</si>
  <si>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</si>
  <si>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</si>
  <si>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</si>
  <si>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</si>
  <si>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</si>
  <si>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</si>
  <si>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</si>
  <si>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</si>
  <si>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</si>
  <si>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</si>
  <si>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</si>
  <si>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</si>
  <si>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</si>
  <si>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</si>
  <si>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</si>
  <si>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</si>
  <si>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</si>
  <si>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</si>
  <si>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</si>
  <si>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</si>
  <si>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</si>
  <si>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</si>
  <si>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</si>
  <si>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</si>
  <si>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</si>
  <si>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</si>
  <si>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</si>
  <si>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</si>
  <si>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</si>
  <si>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</si>
  <si>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</si>
  <si>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</si>
  <si>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</si>
  <si>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</si>
  <si>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</si>
  <si>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</si>
  <si>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</si>
  <si>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</si>
  <si>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</si>
  <si>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</si>
  <si>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</si>
  <si>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</si>
  <si>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</si>
  <si>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</si>
  <si>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</si>
  <si>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</si>
  <si>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</si>
  <si>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</si>
  <si>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</si>
  <si>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</si>
  <si>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</si>
  <si>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</si>
  <si>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</si>
  <si>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</si>
  <si>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</si>
  <si>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</si>
  <si>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</si>
  <si>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</si>
  <si>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</si>
  <si>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</si>
  <si>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</si>
  <si>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</si>
  <si>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</si>
  <si>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</si>
  <si>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</si>
  <si>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</si>
  <si>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</si>
  <si>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</si>
  <si>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</si>
  <si>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</si>
  <si>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</si>
  <si>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</si>
  <si>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</si>
  <si>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</si>
  <si>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</si>
  <si>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</si>
  <si>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</si>
  <si>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</si>
  <si>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</si>
  <si>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</si>
  <si>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</si>
  <si>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</si>
  <si>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</si>
  <si>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</si>
  <si>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</si>
  <si>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</si>
  <si>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</si>
  <si>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</si>
  <si>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</si>
  <si>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</si>
  <si>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</si>
  <si>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</si>
  <si>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</si>
  <si>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</si>
  <si>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</si>
  <si>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</si>
  <si>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</si>
  <si>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</si>
  <si>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</si>
  <si>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</si>
  <si>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</si>
  <si>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</si>
  <si>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</si>
  <si>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</si>
  <si>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</si>
  <si>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</si>
  <si>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</si>
  <si>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</si>
  <si>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</si>
  <si>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</si>
  <si>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</si>
  <si>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</si>
  <si>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</si>
  <si>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</si>
  <si>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</si>
  <si>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</si>
  <si>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</si>
  <si>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</si>
  <si>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</si>
  <si>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</si>
  <si>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</si>
  <si>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</si>
  <si>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</si>
  <si>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</si>
  <si>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</si>
  <si>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</si>
  <si>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</si>
  <si>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</si>
  <si>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</si>
  <si>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</si>
  <si>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</si>
  <si>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</si>
  <si>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</si>
  <si>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</si>
  <si>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</si>
  <si>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</si>
  <si>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</si>
  <si>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</si>
  <si>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</si>
  <si>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</si>
  <si>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</si>
  <si>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</si>
  <si>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</si>
  <si>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</si>
  <si>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</si>
  <si>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</si>
  <si>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</si>
  <si>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</si>
  <si>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</si>
  <si>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</si>
  <si>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</si>
  <si>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</si>
  <si>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</si>
  <si>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</si>
  <si>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</si>
  <si>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</si>
  <si>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</si>
  <si>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</si>
  <si>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</si>
  <si>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</si>
  <si>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</si>
  <si>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</si>
  <si>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</si>
  <si>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</si>
  <si>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</si>
  <si>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</si>
  <si>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</si>
  <si>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</si>
  <si>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</si>
  <si>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</si>
  <si>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</si>
  <si>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</si>
  <si>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</si>
  <si>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</si>
  <si>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</si>
  <si>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</si>
  <si>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</si>
  <si>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</si>
  <si>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</si>
  <si>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</si>
  <si>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</si>
  <si>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</si>
  <si>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</si>
  <si>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</si>
  <si>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</si>
  <si>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</si>
  <si>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</si>
  <si>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</si>
  <si>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</si>
  <si>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</si>
  <si>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</si>
  <si>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</si>
  <si>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</si>
  <si>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</si>
  <si>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</si>
  <si>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</si>
  <si>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</si>
  <si>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</si>
  <si>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</si>
  <si>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</si>
  <si>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</si>
  <si>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</si>
  <si>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</si>
  <si>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</si>
  <si>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</si>
  <si>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</si>
  <si>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</si>
  <si>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</si>
  <si>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</si>
  <si>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</si>
  <si>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</si>
  <si>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</si>
  <si>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</si>
  <si>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</si>
  <si>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</si>
  <si>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</si>
  <si>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</si>
  <si>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</si>
  <si>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</si>
  <si>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</si>
  <si>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</si>
  <si>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</si>
  <si>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</si>
  <si>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</si>
  <si>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</si>
  <si>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</si>
  <si>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</si>
  <si>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</si>
  <si>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</si>
  <si>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</si>
  <si>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</si>
  <si>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</si>
  <si>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</si>
  <si>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</si>
  <si>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</si>
  <si>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</si>
  <si>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</si>
  <si>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</si>
  <si>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</si>
  <si>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</si>
  <si>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</si>
  <si>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</si>
  <si>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</si>
  <si>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</si>
  <si>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</si>
  <si>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</si>
  <si>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</si>
  <si>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</si>
  <si>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</si>
  <si>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</si>
  <si>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</si>
  <si>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</si>
  <si>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</si>
  <si>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</si>
  <si>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</si>
  <si>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</si>
  <si>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</si>
  <si>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</si>
  <si>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</si>
  <si>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</si>
  <si>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</si>
  <si>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</si>
  <si>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</si>
  <si>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</si>
  <si>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</si>
  <si>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</si>
  <si>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</si>
  <si>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</si>
  <si>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</si>
  <si>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</si>
  <si>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</si>
  <si>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</si>
  <si>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</si>
  <si>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</si>
  <si>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</si>
  <si>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</si>
  <si>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</si>
  <si>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</si>
  <si>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</si>
  <si>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</si>
  <si>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</si>
  <si>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</si>
  <si>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</si>
  <si>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</si>
  <si>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</si>
  <si>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</si>
  <si>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</si>
  <si>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</si>
  <si>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</si>
  <si>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</si>
  <si>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</si>
  <si>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</si>
  <si>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</si>
  <si>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</si>
  <si>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</si>
  <si>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</si>
  <si>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</si>
  <si>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</si>
  <si>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</si>
  <si>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</si>
  <si>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</si>
  <si>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</si>
  <si>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</si>
  <si>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</si>
  <si>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</si>
  <si>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</si>
  <si>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</si>
  <si>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</si>
  <si>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</si>
  <si>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</si>
  <si>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</si>
  <si>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</si>
  <si>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</si>
  <si>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</si>
  <si>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</si>
  <si>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</si>
  <si>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</si>
  <si>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</si>
  <si>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</si>
  <si>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</si>
  <si>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</si>
  <si>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</si>
  <si>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</si>
  <si>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</si>
  <si>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</si>
  <si>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</si>
  <si>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</si>
  <si>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</si>
  <si>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</si>
  <si>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</si>
  <si>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</si>
  <si>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</si>
  <si>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</si>
  <si>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</si>
  <si>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</si>
  <si>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</si>
  <si>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</si>
  <si>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</si>
  <si>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</si>
  <si>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</si>
  <si>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</si>
  <si>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</si>
  <si>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</si>
  <si>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</si>
  <si>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</si>
  <si>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</si>
  <si>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</si>
  <si>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</si>
  <si>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</si>
  <si>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</si>
  <si>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</si>
  <si>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</si>
  <si>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</si>
  <si>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</si>
  <si>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</si>
  <si>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</si>
  <si>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</si>
  <si>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</si>
  <si>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</si>
  <si>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</si>
  <si>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</si>
  <si>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</si>
  <si>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</si>
  <si>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</si>
  <si>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</si>
  <si>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</si>
  <si>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</si>
  <si>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</si>
  <si>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</si>
  <si>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</si>
  <si>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</si>
  <si>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</si>
  <si>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</si>
  <si>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</si>
  <si>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</si>
  <si>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</si>
  <si>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</si>
  <si>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</si>
  <si>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</si>
  <si>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</si>
  <si>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</si>
  <si>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</si>
  <si>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</si>
  <si>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</si>
  <si>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</si>
  <si>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</si>
  <si>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</si>
  <si>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</si>
  <si>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</si>
  <si>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</si>
  <si>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</si>
  <si>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</si>
  <si>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</si>
  <si>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</si>
  <si>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</si>
  <si>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</si>
  <si>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</si>
  <si>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</si>
  <si>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</si>
  <si>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</si>
  <si>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</si>
  <si>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</si>
  <si>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</si>
  <si>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</si>
  <si>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</si>
  <si>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</si>
  <si>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</si>
  <si>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</si>
  <si>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</si>
  <si>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</si>
  <si>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</si>
  <si>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</si>
  <si>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</si>
  <si>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</si>
  <si>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</si>
  <si>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</si>
  <si>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</si>
  <si>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</si>
  <si>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</si>
  <si>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</si>
  <si>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</si>
  <si>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</si>
  <si>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</si>
  <si>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</si>
  <si>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</si>
  <si>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</si>
  <si>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</si>
  <si>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</si>
  <si>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</si>
  <si>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</si>
  <si>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</si>
  <si>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</si>
  <si>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</si>
  <si>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</si>
  <si>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</si>
  <si>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</si>
  <si>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</si>
  <si>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</si>
  <si>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</si>
  <si>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</si>
  <si>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</si>
  <si>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</si>
  <si>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</si>
  <si>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</si>
  <si>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</si>
  <si>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</si>
  <si>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</si>
  <si>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</si>
  <si>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</si>
  <si>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</si>
  <si>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</si>
  <si>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</si>
  <si>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</si>
  <si>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</si>
  <si>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</si>
  <si>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</si>
  <si>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</si>
  <si>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</si>
  <si>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</si>
  <si>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</si>
  <si>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</si>
  <si>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</si>
  <si>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</si>
  <si>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</si>
  <si>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</si>
  <si>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</si>
  <si>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</si>
  <si>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</si>
  <si>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</si>
  <si>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</si>
  <si>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</si>
  <si>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</si>
  <si>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</si>
  <si>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</si>
  <si>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</si>
  <si>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</si>
  <si>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</si>
  <si>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</si>
  <si>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</si>
  <si>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</si>
  <si>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</si>
  <si>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</si>
  <si>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</si>
  <si>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</si>
  <si>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</si>
  <si>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</si>
  <si>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</si>
  <si>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</si>
  <si>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</si>
  <si>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</si>
  <si>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</si>
  <si>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</si>
  <si>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</si>
  <si>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</si>
  <si>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</si>
  <si>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</si>
  <si>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</si>
  <si>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</si>
  <si>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</si>
  <si>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</si>
  <si>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</si>
  <si>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</si>
  <si>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</si>
  <si>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</si>
  <si>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</si>
  <si>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</si>
  <si>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</si>
  <si>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</si>
  <si>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</si>
  <si>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</si>
  <si>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</si>
  <si>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</si>
  <si>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</si>
  <si>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</si>
  <si>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</si>
  <si>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</si>
  <si>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</si>
  <si>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</si>
  <si>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</si>
  <si>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</si>
  <si>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</si>
  <si>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</si>
  <si>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</si>
  <si>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</si>
  <si>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</si>
  <si>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</si>
  <si>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</si>
  <si>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</si>
  <si>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</si>
  <si>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</si>
  <si>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</si>
  <si>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</si>
  <si>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</si>
  <si>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</si>
  <si>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</si>
  <si>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</si>
  <si>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</si>
  <si>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</si>
  <si>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</si>
  <si>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</si>
  <si>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</si>
  <si>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</si>
  <si>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</si>
  <si>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</si>
  <si>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</si>
  <si>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</si>
  <si>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</si>
  <si>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</si>
  <si>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</si>
  <si>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</si>
  <si>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</si>
  <si>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</si>
  <si>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</si>
  <si>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</si>
  <si>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</si>
  <si>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</si>
  <si>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</si>
  <si>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</si>
  <si>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</si>
  <si>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</si>
  <si>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</si>
  <si>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</si>
  <si>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</si>
  <si>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</si>
  <si>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</si>
  <si>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</si>
  <si>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</si>
  <si>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</si>
  <si>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</si>
  <si>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</si>
  <si>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</si>
  <si>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</si>
  <si>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</si>
  <si>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</si>
  <si>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</si>
  <si>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</si>
  <si>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</si>
  <si>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</si>
  <si>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</si>
  <si>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</si>
  <si>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</si>
  <si>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</si>
  <si>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</si>
  <si>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</si>
  <si>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</si>
  <si>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</si>
  <si>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</si>
  <si>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</si>
  <si>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</si>
  <si>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</si>
  <si>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</si>
  <si>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</si>
  <si>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</si>
  <si>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</si>
  <si>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</si>
  <si>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</si>
  <si>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</si>
  <si>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</si>
  <si>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</si>
  <si>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</si>
  <si>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</si>
  <si>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</si>
  <si>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</si>
  <si>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</si>
  <si>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</si>
  <si>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</si>
  <si>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</si>
  <si>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</si>
  <si>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</si>
  <si>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</si>
  <si>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</si>
  <si>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</si>
  <si>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</si>
  <si>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</si>
  <si>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</si>
  <si>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</si>
  <si>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</si>
  <si>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</si>
  <si>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</si>
  <si>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</si>
  <si>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</si>
  <si>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</si>
  <si>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</si>
  <si>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</si>
  <si>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</si>
  <si>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</si>
  <si>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</si>
  <si>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</si>
  <si>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</si>
  <si>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</si>
  <si>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</si>
  <si>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</si>
  <si>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</si>
  <si>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</si>
  <si>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</si>
  <si>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</si>
  <si>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</si>
  <si>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</si>
  <si>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</si>
  <si>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</si>
  <si>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</si>
  <si>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</si>
  <si>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</si>
  <si>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</si>
  <si>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</si>
  <si>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</si>
  <si>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</si>
  <si>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</si>
  <si>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</si>
  <si>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</si>
  <si>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</si>
  <si>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</si>
  <si>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</si>
  <si>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</si>
  <si>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</si>
  <si>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</si>
  <si>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</si>
  <si>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</si>
  <si>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</si>
  <si>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</si>
  <si>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</si>
  <si>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</si>
  <si>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</si>
  <si>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</si>
  <si>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</si>
  <si>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</si>
  <si>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</si>
  <si>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</si>
  <si>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</si>
  <si>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</si>
  <si>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</si>
  <si>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</si>
  <si>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</si>
  <si>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</si>
  <si>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</si>
  <si>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</si>
  <si>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</si>
  <si>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</si>
  <si>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</si>
  <si>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</si>
  <si>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</si>
  <si>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</si>
  <si>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</si>
  <si>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</si>
  <si>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</si>
  <si>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</si>
  <si>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</si>
  <si>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</si>
  <si>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</si>
  <si>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</si>
  <si>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</si>
  <si>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</si>
  <si>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</si>
  <si>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</si>
  <si>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</si>
  <si>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</si>
  <si>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</si>
  <si>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</si>
  <si>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</si>
  <si>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</si>
  <si>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</si>
  <si>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</si>
  <si>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</si>
  <si>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</si>
  <si>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</si>
  <si>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</si>
  <si>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</si>
  <si>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</si>
  <si>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</si>
  <si>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</si>
  <si>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</si>
  <si>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</si>
  <si>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</si>
  <si>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</si>
  <si>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</si>
  <si>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</si>
  <si>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</si>
  <si>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</si>
  <si>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</si>
  <si>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</si>
  <si>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</si>
  <si>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</si>
  <si>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</si>
  <si>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</si>
  <si>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</si>
  <si>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</si>
  <si>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</si>
  <si>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</si>
  <si>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</si>
  <si>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</si>
  <si>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</si>
  <si>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</si>
  <si>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</si>
  <si>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</si>
  <si>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</si>
  <si>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</si>
  <si>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</si>
  <si>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</si>
  <si>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</si>
  <si>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</si>
  <si>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</si>
  <si>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</si>
  <si>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</si>
  <si>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</si>
  <si>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</si>
  <si>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</si>
  <si>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</si>
  <si>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</si>
  <si>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</si>
  <si>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</si>
  <si>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</si>
  <si>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</si>
  <si>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</si>
  <si>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</si>
  <si>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</si>
  <si>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</si>
  <si>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</si>
  <si>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</si>
  <si>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</si>
  <si>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</si>
  <si>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</si>
  <si>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</si>
  <si>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</si>
  <si>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</si>
  <si>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</si>
  <si>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</si>
  <si>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</si>
  <si>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</si>
  <si>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</si>
  <si>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</si>
  <si>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</si>
  <si>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</si>
  <si>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</si>
  <si>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</si>
  <si>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</si>
  <si>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</si>
  <si>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</si>
  <si>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</si>
  <si>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</si>
  <si>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</si>
  <si>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</si>
  <si>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</si>
  <si>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</si>
  <si>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</si>
  <si>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</si>
  <si>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</si>
  <si>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</si>
  <si>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</si>
  <si>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</si>
  <si>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</si>
  <si>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</si>
  <si>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</si>
  <si>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</si>
  <si>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</si>
  <si>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</si>
  <si>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</si>
  <si>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</si>
  <si>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</si>
  <si>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</si>
  <si>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</si>
  <si>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</si>
  <si>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</si>
  <si>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</si>
  <si>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</si>
  <si>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</si>
  <si>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</si>
  <si>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</si>
  <si>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</si>
  <si>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</si>
  <si>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</si>
  <si>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</si>
  <si>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</si>
  <si>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</si>
  <si>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</si>
  <si>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</si>
  <si>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</si>
  <si>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</si>
  <si>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</si>
  <si>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</si>
  <si>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</si>
  <si>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</si>
  <si>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</si>
  <si>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</si>
  <si>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</si>
  <si>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</si>
  <si>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</si>
  <si>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</si>
  <si>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</si>
  <si>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</si>
  <si>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</si>
  <si>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</si>
  <si>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</si>
  <si>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</si>
  <si>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</si>
  <si>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</si>
  <si>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</si>
  <si>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</si>
  <si>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</si>
  <si>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</si>
  <si>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</si>
  <si>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</si>
  <si>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</si>
  <si>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</si>
  <si>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</si>
  <si>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</si>
  <si>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</si>
  <si>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</si>
  <si>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</si>
  <si>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</si>
  <si>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</si>
  <si>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</si>
  <si>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</si>
  <si>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</si>
  <si>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</si>
  <si>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</si>
  <si>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</si>
  <si>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</si>
  <si>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</si>
  <si>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</si>
  <si>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</si>
  <si>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</si>
  <si>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</si>
  <si>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</si>
  <si>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</si>
  <si>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</si>
  <si>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</si>
  <si>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</si>
  <si>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</si>
  <si>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</si>
  <si>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</si>
  <si>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</si>
  <si>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</si>
  <si>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</si>
  <si>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</si>
  <si>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</si>
  <si>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</si>
  <si>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</si>
  <si>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</si>
  <si>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</si>
  <si>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</si>
  <si>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</si>
  <si>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</si>
  <si>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</si>
  <si>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</si>
  <si>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</si>
  <si>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</si>
  <si>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</si>
  <si>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</si>
  <si>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</si>
  <si>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</si>
  <si>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</si>
  <si>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</si>
  <si>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</si>
  <si>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</si>
  <si>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</si>
  <si>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</si>
  <si>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</si>
  <si>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</si>
  <si>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</si>
  <si>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</si>
  <si>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</si>
  <si>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</si>
  <si>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</si>
  <si>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</si>
  <si>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</si>
  <si>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</si>
  <si>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</si>
  <si>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</si>
  <si>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</si>
  <si>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</si>
  <si>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</si>
  <si>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</si>
  <si>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</si>
  <si>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</si>
  <si>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</si>
  <si>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</si>
  <si>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</si>
  <si>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</si>
  <si>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</si>
  <si>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</si>
  <si>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</si>
  <si>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</si>
  <si>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</si>
  <si>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</si>
  <si>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</si>
  <si>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</si>
  <si>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</si>
  <si>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</si>
  <si>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</si>
  <si>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</si>
  <si>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</si>
  <si>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</si>
  <si>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</si>
  <si>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</si>
  <si>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</si>
  <si>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</si>
  <si>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</si>
  <si>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</si>
  <si>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</si>
  <si>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</si>
  <si>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</si>
  <si>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</si>
  <si>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</si>
  <si>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</si>
  <si>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</si>
  <si>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</si>
  <si>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</si>
  <si>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</si>
  <si>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</si>
  <si>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</si>
  <si>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</si>
  <si>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</si>
  <si>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</si>
  <si>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</si>
  <si>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</si>
  <si>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</si>
  <si>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</si>
  <si>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</si>
  <si>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</si>
  <si>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</si>
  <si>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</si>
  <si>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</si>
  <si>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</si>
  <si>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</si>
  <si>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</si>
  <si>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</si>
  <si>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</si>
  <si>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</si>
  <si>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</si>
  <si>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</si>
  <si>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</si>
  <si>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</si>
  <si>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</si>
  <si>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</si>
  <si>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</si>
  <si>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</si>
  <si>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</si>
  <si>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</si>
  <si>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</si>
  <si>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</si>
  <si>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</si>
  <si>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</si>
  <si>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</si>
  <si>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</si>
  <si>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</si>
  <si>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</si>
  <si>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</si>
  <si>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</si>
  <si>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</si>
  <si>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</si>
  <si>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</si>
  <si>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</si>
  <si>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</si>
  <si>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</si>
  <si>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</si>
  <si>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</si>
  <si>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</si>
  <si>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</si>
  <si>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</si>
  <si>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</si>
  <si>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</si>
  <si>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</si>
  <si>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</si>
  <si>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</si>
  <si>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</si>
  <si>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</si>
  <si>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</si>
  <si>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</si>
  <si>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</si>
  <si>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</si>
  <si>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</si>
  <si>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</si>
  <si>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</si>
  <si>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</si>
  <si>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</si>
  <si>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</si>
  <si>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</si>
  <si>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</si>
  <si>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</si>
  <si>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</si>
  <si>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</si>
  <si>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</si>
  <si>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</si>
  <si>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</si>
  <si>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</si>
  <si>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</si>
  <si>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</si>
  <si>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</si>
  <si>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</si>
  <si>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</si>
  <si>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</si>
  <si>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</si>
  <si>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</si>
  <si>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</si>
  <si>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</si>
  <si>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</si>
  <si>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</si>
  <si>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</si>
  <si>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</si>
  <si>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</si>
  <si>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</si>
  <si>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</si>
  <si>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</si>
  <si>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</si>
  <si>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</si>
  <si>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</si>
  <si>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</si>
  <si>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</si>
  <si>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</si>
  <si>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</si>
  <si>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</si>
  <si>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</si>
  <si>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</si>
  <si>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</si>
  <si>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</si>
  <si>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</si>
  <si>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</si>
  <si>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</si>
  <si>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</si>
  <si>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</si>
  <si>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</si>
  <si>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</si>
  <si>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</si>
  <si>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</si>
  <si>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</si>
  <si>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</si>
  <si>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</si>
  <si>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</si>
  <si>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</si>
  <si>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</si>
  <si>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</si>
  <si>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</si>
  <si>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</si>
  <si>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</si>
  <si>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</si>
  <si>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</si>
  <si>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</si>
  <si>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</si>
  <si>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</si>
  <si>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</si>
  <si>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</si>
  <si>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</si>
  <si>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</si>
  <si>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</si>
  <si>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</si>
  <si>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</si>
  <si>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</si>
  <si>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</si>
  <si>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</si>
  <si>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</si>
  <si>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</si>
  <si>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</si>
  <si>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</si>
  <si>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</si>
  <si>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</si>
  <si>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</si>
  <si>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</si>
  <si>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</si>
  <si>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</si>
  <si>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</si>
  <si>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</si>
  <si>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</si>
  <si>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</si>
  <si>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</si>
  <si>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</si>
  <si>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</si>
  <si>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</si>
  <si>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</si>
  <si>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</si>
  <si>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</si>
  <si>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</si>
  <si>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</si>
  <si>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</si>
  <si>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</si>
  <si>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</si>
  <si>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</si>
  <si>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</si>
  <si>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</si>
  <si>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</si>
  <si>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</si>
  <si>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</si>
  <si>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</si>
  <si>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</si>
  <si>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</si>
  <si>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</si>
  <si>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</si>
  <si>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</si>
  <si>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</si>
  <si>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</si>
  <si>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</si>
  <si>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</si>
  <si>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</si>
  <si>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</si>
  <si>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</si>
  <si>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</si>
  <si>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</si>
  <si>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</si>
  <si>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</si>
  <si>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</si>
  <si>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</si>
  <si>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</si>
  <si>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</si>
  <si>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</si>
  <si>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</si>
  <si>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</si>
  <si>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</si>
  <si>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</si>
  <si>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</si>
  <si>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</si>
  <si>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</si>
  <si>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</si>
  <si>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</si>
  <si>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</si>
  <si>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</si>
  <si>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</si>
  <si>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</si>
  <si>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</si>
  <si>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</si>
  <si>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</si>
  <si>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</si>
  <si>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</si>
  <si>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</si>
  <si>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</si>
  <si>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</si>
  <si>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</si>
  <si>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</si>
  <si>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</si>
  <si>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</si>
  <si>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</si>
  <si>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</si>
  <si>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</si>
  <si>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</si>
  <si>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</si>
  <si>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</si>
  <si>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</si>
  <si>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</si>
  <si>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</si>
  <si>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</si>
  <si>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</si>
  <si>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</si>
  <si>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</si>
  <si>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</si>
  <si>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</si>
  <si>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</si>
  <si>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</si>
  <si>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</si>
  <si>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</si>
  <si>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</si>
  <si>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</si>
  <si>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</si>
  <si>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</si>
  <si>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</si>
  <si>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</si>
  <si>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</si>
  <si>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</si>
  <si>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</si>
  <si>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</si>
  <si>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</si>
  <si>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</si>
  <si>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</si>
  <si>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</si>
  <si>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</si>
  <si>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</si>
  <si>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</si>
  <si>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</si>
  <si>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</si>
  <si>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</si>
  <si>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</si>
  <si>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</si>
  <si>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</si>
  <si>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</si>
  <si>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</si>
  <si>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</si>
  <si>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</si>
  <si>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</si>
  <si>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</si>
  <si>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</si>
  <si>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</si>
  <si>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</si>
  <si>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</si>
  <si>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</si>
  <si>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</si>
  <si>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</si>
  <si>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</si>
  <si>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</si>
  <si>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</si>
  <si>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</si>
  <si>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</si>
  <si>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</si>
  <si>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</si>
  <si>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</si>
  <si>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</si>
  <si>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</si>
  <si>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</si>
  <si>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</si>
  <si>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</si>
  <si>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</si>
  <si>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</si>
  <si>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</si>
  <si>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</si>
  <si>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</si>
  <si>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</si>
  <si>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</si>
  <si>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</si>
  <si>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</si>
  <si>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</si>
  <si>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</si>
  <si>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</si>
  <si>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</si>
  <si>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</si>
  <si>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</si>
  <si>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</si>
  <si>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</si>
  <si>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</si>
  <si>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</si>
  <si>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</si>
  <si>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</si>
  <si>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</si>
  <si>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</si>
  <si>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</si>
  <si>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</si>
  <si>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</si>
  <si>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</si>
  <si>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</si>
  <si>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</si>
  <si>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</si>
  <si>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</si>
  <si>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</si>
  <si>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</si>
  <si>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</si>
  <si>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</si>
  <si>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</si>
  <si>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</si>
  <si>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</si>
  <si>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</si>
  <si>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</si>
  <si>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</si>
  <si>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</si>
  <si>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</si>
  <si>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</si>
  <si>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</si>
  <si>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</si>
  <si>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</si>
  <si>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</si>
  <si>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</si>
  <si>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</si>
  <si>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</si>
  <si>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</si>
  <si>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</si>
  <si>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</si>
  <si>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</si>
  <si>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</si>
  <si>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</si>
  <si>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</si>
  <si>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</si>
  <si>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</si>
  <si>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</si>
  <si>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</si>
  <si>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</si>
  <si>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</si>
  <si>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</si>
  <si>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</si>
  <si>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</si>
  <si>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</si>
  <si>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</si>
  <si>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</si>
  <si>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</si>
  <si>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</si>
  <si>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</si>
  <si>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</si>
  <si>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</si>
  <si>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</si>
  <si>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</si>
  <si>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</si>
  <si>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</si>
  <si>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</si>
  <si>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</si>
  <si>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</si>
  <si>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</si>
  <si>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</si>
  <si>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</si>
  <si>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</si>
  <si>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</si>
  <si>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</si>
  <si>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</si>
  <si>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</si>
  <si>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</si>
  <si>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</si>
  <si>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</si>
  <si>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</si>
  <si>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</si>
  <si>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</si>
  <si>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</si>
  <si>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</si>
  <si>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</si>
  <si>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</si>
  <si>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</si>
  <si>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</si>
  <si>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</si>
  <si>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</si>
  <si>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</si>
  <si>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</si>
  <si>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</si>
  <si>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</si>
  <si>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</si>
  <si>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</si>
  <si>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</si>
  <si>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</si>
  <si>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</si>
  <si>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</si>
  <si>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</si>
  <si>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</si>
  <si>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</si>
  <si>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</si>
  <si>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</si>
  <si>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</si>
  <si>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</si>
  <si>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</si>
  <si>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</si>
  <si>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</si>
  <si>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</si>
  <si>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</si>
  <si>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</si>
  <si>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</si>
  <si>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</si>
  <si>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</si>
  <si>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</si>
  <si>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</si>
  <si>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</si>
  <si>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</si>
  <si>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</si>
  <si>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</si>
  <si>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</si>
  <si>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</si>
  <si>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</si>
  <si>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</si>
  <si>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</si>
  <si>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</si>
  <si>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</si>
  <si>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</si>
  <si>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</si>
  <si>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</si>
  <si>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</si>
  <si>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</si>
  <si>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</si>
  <si>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</si>
  <si>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</si>
  <si>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</si>
  <si>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</si>
  <si>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</si>
  <si>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</si>
  <si>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</si>
  <si>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</si>
  <si>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</si>
  <si>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</si>
  <si>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</si>
  <si>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</si>
  <si>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</si>
  <si>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</si>
  <si>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</si>
  <si>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</si>
  <si>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</si>
  <si>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</si>
  <si>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</si>
  <si>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</si>
  <si>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</si>
  <si>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</si>
  <si>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</si>
  <si>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</si>
  <si>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</si>
  <si>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</si>
  <si>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</si>
  <si>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</si>
  <si>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</si>
  <si>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</si>
  <si>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</si>
  <si>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</si>
  <si>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</si>
  <si>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</si>
  <si>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</si>
  <si>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</si>
  <si>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</si>
  <si>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</si>
  <si>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</si>
  <si>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</si>
  <si>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</si>
  <si>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</si>
  <si>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</si>
  <si>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</si>
  <si>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</si>
  <si>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</si>
  <si>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</si>
  <si>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</si>
  <si>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</si>
  <si>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</si>
  <si>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</si>
  <si>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</si>
  <si>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</si>
  <si>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</si>
  <si>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</si>
  <si>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</si>
  <si>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</si>
  <si>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</si>
  <si>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</si>
  <si>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</si>
  <si>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</si>
  <si>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</si>
  <si>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</si>
  <si>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</si>
  <si>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</si>
  <si>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</si>
  <si>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</si>
  <si>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</si>
  <si>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</si>
  <si>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</si>
  <si>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</si>
  <si>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</si>
  <si>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</si>
  <si>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</si>
  <si>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</si>
  <si>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</si>
  <si>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</si>
  <si>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</si>
  <si>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</si>
  <si>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</si>
  <si>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</si>
  <si>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</si>
  <si>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</si>
  <si>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</si>
  <si>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</si>
  <si>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</si>
  <si>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</si>
  <si>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</si>
  <si>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</si>
  <si>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</si>
  <si>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</si>
  <si>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</si>
  <si>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</si>
  <si>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</si>
  <si>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</si>
  <si>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</si>
  <si>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</si>
  <si>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</si>
  <si>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</si>
  <si>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</si>
  <si>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</si>
  <si>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</si>
  <si>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</si>
  <si>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</si>
  <si>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</si>
  <si>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</si>
  <si>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</si>
  <si>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</si>
  <si>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</si>
  <si>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</si>
  <si>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</si>
  <si>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</si>
  <si>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</si>
  <si>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</si>
  <si>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</si>
  <si>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</si>
  <si>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</si>
  <si>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</si>
  <si>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</si>
  <si>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</si>
  <si>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</si>
  <si>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</si>
  <si>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</si>
  <si>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</si>
  <si>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</si>
  <si>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</si>
  <si>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</si>
  <si>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</si>
  <si>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</si>
  <si>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</si>
  <si>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</si>
  <si>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</si>
  <si>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</si>
  <si>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</si>
  <si>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</si>
  <si>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</si>
  <si>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</si>
  <si>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</si>
  <si>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</si>
  <si>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</si>
  <si>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</si>
  <si>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</si>
  <si>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</si>
  <si>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</si>
  <si>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</si>
  <si>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</si>
  <si>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</si>
  <si>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</si>
  <si>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</si>
  <si>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</si>
  <si>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</si>
  <si>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</si>
  <si>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</si>
  <si>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</si>
  <si>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</si>
  <si>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</si>
  <si>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</si>
  <si>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</si>
  <si>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</si>
  <si>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</si>
  <si>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</si>
  <si>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</si>
  <si>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</si>
  <si>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</si>
  <si>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</si>
  <si>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</si>
  <si>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</si>
  <si>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</si>
  <si>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</si>
  <si>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</si>
  <si>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</si>
  <si>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</si>
  <si>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</si>
  <si>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</si>
  <si>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</si>
  <si>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</si>
  <si>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</si>
  <si>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</si>
  <si>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</si>
  <si>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</si>
  <si>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</si>
  <si>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</si>
  <si>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</si>
  <si>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</si>
  <si>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</si>
  <si>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</si>
  <si>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</si>
  <si>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</si>
  <si>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</si>
  <si>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</si>
  <si>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</si>
  <si>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</si>
  <si>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</si>
  <si>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</si>
  <si>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</si>
  <si>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</si>
  <si>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</si>
  <si>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</si>
  <si>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</si>
  <si>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</si>
  <si>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</si>
  <si>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</si>
  <si>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</si>
  <si>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</si>
  <si>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</si>
  <si>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</si>
  <si>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</si>
  <si>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</si>
  <si>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</si>
  <si>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</si>
  <si>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</si>
  <si>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</si>
  <si>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</si>
  <si>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</si>
  <si>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</si>
  <si>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</si>
  <si>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</si>
  <si>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</si>
  <si>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</si>
  <si>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</si>
  <si>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</si>
  <si>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</si>
  <si>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</si>
  <si>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</si>
  <si>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</si>
  <si>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</si>
  <si>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</si>
  <si>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</si>
  <si>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</si>
  <si>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</si>
  <si>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</si>
  <si>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</si>
  <si>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</si>
  <si>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</si>
  <si>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</si>
  <si>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</si>
  <si>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</si>
  <si>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</si>
  <si>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</si>
  <si>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</si>
  <si>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</si>
  <si>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</si>
  <si>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</si>
  <si>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</si>
  <si>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</si>
  <si>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</si>
  <si>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</si>
  <si>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</si>
  <si>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</si>
  <si>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</si>
  <si>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</si>
  <si>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</si>
  <si>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</si>
  <si>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</si>
  <si>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</si>
  <si>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</si>
  <si>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</si>
  <si>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</si>
  <si>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</si>
  <si>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</si>
  <si>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</si>
  <si>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</si>
  <si>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</si>
  <si>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</si>
  <si>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</si>
  <si>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</si>
  <si>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</si>
  <si>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</si>
  <si>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</si>
  <si>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</si>
  <si>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</si>
  <si>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</si>
  <si>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</si>
  <si>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</si>
  <si>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</si>
  <si>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</si>
  <si>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</si>
  <si>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</si>
  <si>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</si>
  <si>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</si>
  <si>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</si>
  <si>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</si>
  <si>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</si>
  <si>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</si>
  <si>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</si>
  <si>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</si>
  <si>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</si>
  <si>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</si>
  <si>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</si>
  <si>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</si>
  <si>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</si>
  <si>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</si>
  <si>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</si>
  <si>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</si>
  <si>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</si>
  <si>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</si>
  <si>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</si>
  <si>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</si>
  <si>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</si>
  <si>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</si>
  <si>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</si>
  <si>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</si>
  <si>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</si>
  <si>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</si>
  <si>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</si>
  <si>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</si>
  <si>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</si>
  <si>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</si>
  <si>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</si>
  <si>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</si>
  <si>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</si>
  <si>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</si>
  <si>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</si>
  <si>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</si>
  <si>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</si>
  <si>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</si>
  <si>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</si>
  <si>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</si>
  <si>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</si>
  <si>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</si>
  <si>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</si>
  <si>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</si>
  <si>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</si>
  <si>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</si>
  <si>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</si>
  <si>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</si>
  <si>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</si>
  <si>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</si>
  <si>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</si>
  <si>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</si>
  <si>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</si>
  <si>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</si>
  <si>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</si>
  <si>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</si>
  <si>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</si>
  <si>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</si>
  <si>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</si>
  <si>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</si>
  <si>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</si>
  <si>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</si>
  <si>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</si>
  <si>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</si>
  <si>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</si>
  <si>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</si>
  <si>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</si>
  <si>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</si>
  <si>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</si>
  <si>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</si>
  <si>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</si>
  <si>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</si>
  <si>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</si>
  <si>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</si>
  <si>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</si>
  <si>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</si>
  <si>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</si>
  <si>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</si>
  <si>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</si>
  <si>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</si>
  <si>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</si>
  <si>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</si>
  <si>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</si>
  <si>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</si>
  <si>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</si>
  <si>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</si>
  <si>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</si>
  <si>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</si>
  <si>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</si>
  <si>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</si>
  <si>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</si>
  <si>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</si>
  <si>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</si>
  <si>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</si>
  <si>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</si>
  <si>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</si>
  <si>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</si>
  <si>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</si>
  <si>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</si>
  <si>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</si>
  <si>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</si>
  <si>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</si>
  <si>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</si>
  <si>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</si>
  <si>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</si>
  <si>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</si>
  <si>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</si>
  <si>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</si>
  <si>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</si>
  <si>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</si>
  <si>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</si>
  <si>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</si>
  <si>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</si>
  <si>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</si>
  <si>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</si>
  <si>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</si>
  <si>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</si>
  <si>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</si>
  <si>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</si>
  <si>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</si>
  <si>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</si>
  <si>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</si>
  <si>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</si>
  <si>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</si>
  <si>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</si>
  <si>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</si>
  <si>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</si>
  <si>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</si>
  <si>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</si>
  <si>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</si>
  <si>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</si>
  <si>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</si>
  <si>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</si>
  <si>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</si>
  <si>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</si>
  <si>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</si>
  <si>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</si>
  <si>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</si>
  <si>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</si>
  <si>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</si>
  <si>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</si>
  <si>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</si>
  <si>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</si>
  <si>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</si>
  <si>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</si>
  <si>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</si>
  <si>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</si>
  <si>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</si>
  <si>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</si>
  <si>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</si>
  <si>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</si>
  <si>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</si>
  <si>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</si>
  <si>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</si>
  <si>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</si>
  <si>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</si>
  <si>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</si>
  <si>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</si>
  <si>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</si>
  <si>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</si>
  <si>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</si>
  <si>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</si>
  <si>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</si>
  <si>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</si>
  <si>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</si>
  <si>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</si>
  <si>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</si>
  <si>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</si>
  <si>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</si>
  <si>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</si>
  <si>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</si>
  <si>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</si>
  <si>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</si>
  <si>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</si>
  <si>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</si>
  <si>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</si>
  <si>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</si>
  <si>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</si>
  <si>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</si>
  <si>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</si>
  <si>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</si>
  <si>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</si>
  <si>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</si>
  <si>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</si>
  <si>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</si>
  <si>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</si>
  <si>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</si>
  <si>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</si>
  <si>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</si>
  <si>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</si>
  <si>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</si>
  <si>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</si>
  <si>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</si>
  <si>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</si>
  <si>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</si>
  <si>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</si>
  <si>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</si>
  <si>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</si>
  <si>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</si>
  <si>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</si>
  <si>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</si>
  <si>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</si>
  <si>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</si>
  <si>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</si>
  <si>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</si>
  <si>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</si>
  <si>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</si>
  <si>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</si>
  <si>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</si>
  <si>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</si>
  <si>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</si>
  <si>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</si>
  <si>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</si>
  <si>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</si>
  <si>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</si>
  <si>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</si>
  <si>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</si>
  <si>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</si>
  <si>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</si>
  <si>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</si>
  <si>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</si>
  <si>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</si>
  <si>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</si>
  <si>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</si>
  <si>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</si>
  <si>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</si>
  <si>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</si>
  <si>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</si>
  <si>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</si>
  <si>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</si>
  <si>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</si>
  <si>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</si>
  <si>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</si>
  <si>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</si>
  <si>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</si>
  <si>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</si>
  <si>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</si>
  <si>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</si>
  <si>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</si>
  <si>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</si>
  <si>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</si>
  <si>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</si>
  <si>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</si>
  <si>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</si>
  <si>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</si>
  <si>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</si>
  <si>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</si>
  <si>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</si>
  <si>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</si>
  <si>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</si>
  <si>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</si>
  <si>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</si>
  <si>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</si>
  <si>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</si>
  <si>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</si>
  <si>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</si>
  <si>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</si>
  <si>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</si>
  <si>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</si>
  <si>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</si>
  <si>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</si>
  <si>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</si>
  <si>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</si>
  <si>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</si>
  <si>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</si>
  <si>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</si>
  <si>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</si>
  <si>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</si>
  <si>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</si>
  <si>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</si>
  <si>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</si>
  <si>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</si>
  <si>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</si>
  <si>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</si>
  <si>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</si>
  <si>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</si>
  <si>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</si>
  <si>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</si>
  <si>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</si>
  <si>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</si>
  <si>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</si>
  <si>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</si>
  <si>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</si>
  <si>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</si>
  <si>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</si>
  <si>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</si>
  <si>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</si>
  <si>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</si>
  <si>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</si>
  <si>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</si>
  <si>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</si>
  <si>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</si>
  <si>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</si>
  <si>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</si>
  <si>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</si>
  <si>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</si>
  <si>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</si>
  <si>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</si>
  <si>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</si>
  <si>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</si>
  <si>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</si>
  <si>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</si>
  <si>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</si>
  <si>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</si>
  <si>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</si>
  <si>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</si>
  <si>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</si>
  <si>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</si>
  <si>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</si>
  <si>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</si>
  <si>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</si>
  <si>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</si>
  <si>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</si>
  <si>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</si>
  <si>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</si>
  <si>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</si>
  <si>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</si>
  <si>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</si>
  <si>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</si>
  <si>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</si>
  <si>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</si>
  <si>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</si>
  <si>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</si>
  <si>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</si>
  <si>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</si>
  <si>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</si>
  <si>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</si>
  <si>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</si>
  <si>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</si>
  <si>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</si>
  <si>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</si>
  <si>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</si>
  <si>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</si>
  <si>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</si>
  <si>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</si>
  <si>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</si>
  <si>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</si>
  <si>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</si>
  <si>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</si>
  <si>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</si>
  <si>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</si>
  <si>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</si>
  <si>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</si>
  <si>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</si>
  <si>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</si>
  <si>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</si>
  <si>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</si>
  <si>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</si>
  <si>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</si>
  <si>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</si>
  <si>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</si>
  <si>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</si>
  <si>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</si>
  <si>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</si>
  <si>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</si>
  <si>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</si>
  <si>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</si>
  <si>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</si>
  <si>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</si>
  <si>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</si>
  <si>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</si>
  <si>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</si>
  <si>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</si>
  <si>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</si>
  <si>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</si>
  <si>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</si>
  <si>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</si>
  <si>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</si>
  <si>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</si>
  <si>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</si>
  <si>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</si>
  <si>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</si>
  <si>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</si>
  <si>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</si>
  <si>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</si>
  <si>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</si>
  <si>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</si>
  <si>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</si>
  <si>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</si>
  <si>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</si>
  <si>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</si>
  <si>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</si>
  <si>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</si>
  <si>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</si>
  <si>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</si>
  <si>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</si>
  <si>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</si>
  <si>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</si>
  <si>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</si>
  <si>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</si>
  <si>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</si>
  <si>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</si>
  <si>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</si>
  <si>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</si>
  <si>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</si>
  <si>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</si>
  <si>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</si>
  <si>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</si>
  <si>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</si>
  <si>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</si>
  <si>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</si>
  <si>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</si>
  <si>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</si>
  <si>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</si>
  <si>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</si>
  <si>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</si>
  <si>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</si>
  <si>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</si>
  <si>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</si>
  <si>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</si>
  <si>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</si>
  <si>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</si>
  <si>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</si>
  <si>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</si>
  <si>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</si>
  <si>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</si>
  <si>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</si>
  <si>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</si>
  <si>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</si>
  <si>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</si>
  <si>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</si>
  <si>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</si>
  <si>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</si>
  <si>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</si>
  <si>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</si>
  <si>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</si>
  <si>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</si>
  <si>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</si>
  <si>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</si>
  <si>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</si>
  <si>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</si>
  <si>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</si>
  <si>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</si>
  <si>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</si>
  <si>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</si>
  <si>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</si>
  <si>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</si>
  <si>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</si>
  <si>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</si>
  <si>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</si>
  <si>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</si>
  <si>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</si>
  <si>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</si>
  <si>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</si>
  <si>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</si>
  <si>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</si>
  <si>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</si>
  <si>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</si>
  <si>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</si>
  <si>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</si>
  <si>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</si>
  <si>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</si>
  <si>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</si>
  <si>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</si>
  <si>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</si>
  <si>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</si>
  <si>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</si>
  <si>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</si>
  <si>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</si>
  <si>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</si>
  <si>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</si>
  <si>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</si>
  <si>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</si>
  <si>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</si>
  <si>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</si>
  <si>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</si>
  <si>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</si>
  <si>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</si>
  <si>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</si>
  <si>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</si>
  <si>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</si>
  <si>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</si>
  <si>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</si>
  <si>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</si>
  <si>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</si>
  <si>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</si>
  <si>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</si>
  <si>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</si>
  <si>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</si>
  <si>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</si>
  <si>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</si>
  <si>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</si>
  <si>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</si>
  <si>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</si>
  <si>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</si>
  <si>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</si>
  <si>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</si>
  <si>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</si>
  <si>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</si>
  <si>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</si>
  <si>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</si>
  <si>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</si>
  <si>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</si>
  <si>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</si>
  <si>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</si>
  <si>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</si>
  <si>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</si>
  <si>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</si>
  <si>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</si>
  <si>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</si>
  <si>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</si>
  <si>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</si>
  <si>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</si>
  <si>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</si>
  <si>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</si>
  <si>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</si>
  <si>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</si>
  <si>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</si>
  <si>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</si>
  <si>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</si>
  <si>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</si>
  <si>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</si>
  <si>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</si>
  <si>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</si>
  <si>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</si>
  <si>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</si>
  <si>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</si>
  <si>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</si>
  <si>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</si>
  <si>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</si>
  <si>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</si>
  <si>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</si>
  <si>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</si>
  <si>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</si>
  <si>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</si>
  <si>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</si>
  <si>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</si>
  <si>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</si>
  <si>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</si>
  <si>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</si>
  <si>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</si>
  <si>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</si>
  <si>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</si>
  <si>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</si>
  <si>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</si>
  <si>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</si>
  <si>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</si>
  <si>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</si>
  <si>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</si>
  <si>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</si>
  <si>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</si>
  <si>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</si>
  <si>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</si>
  <si>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</si>
  <si>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</si>
  <si>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</si>
  <si>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</si>
  <si>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</si>
  <si>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</si>
  <si>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</si>
  <si>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</si>
  <si>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</si>
  <si>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</si>
  <si>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</si>
  <si>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</si>
  <si>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</si>
  <si>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</si>
  <si>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</si>
  <si>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</si>
  <si>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</si>
  <si>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</si>
  <si>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</si>
  <si>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</si>
  <si>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</si>
  <si>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</si>
  <si>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</si>
  <si>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</si>
  <si>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</si>
  <si>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</si>
  <si>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</si>
  <si>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</si>
  <si>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</si>
  <si>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</si>
  <si>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</si>
  <si>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</si>
  <si>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</si>
  <si>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</si>
  <si>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</si>
  <si>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</si>
  <si>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</si>
  <si>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</si>
  <si>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</si>
  <si>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</si>
  <si>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</si>
  <si>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</si>
  <si>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</si>
  <si>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</si>
  <si>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</si>
  <si>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</si>
  <si>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</si>
  <si>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</si>
  <si>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</si>
  <si>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</si>
  <si>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</si>
  <si>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</si>
  <si>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</si>
  <si>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</si>
  <si>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</si>
  <si>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</si>
  <si>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</si>
  <si>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</si>
  <si>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</si>
  <si>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</si>
  <si>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</si>
  <si>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</si>
  <si>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</si>
  <si>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</si>
  <si>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</si>
  <si>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</si>
  <si>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</si>
  <si>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</si>
  <si>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</si>
  <si>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</si>
  <si>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</si>
  <si>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</si>
  <si>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</si>
  <si>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</si>
  <si>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</si>
  <si>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</si>
  <si>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</si>
  <si>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</si>
  <si>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</si>
  <si>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</si>
  <si>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</si>
  <si>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</si>
  <si>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</si>
  <si>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</si>
  <si>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</si>
  <si>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</si>
  <si>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</si>
  <si>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</si>
  <si>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</si>
  <si>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</si>
  <si>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</si>
  <si>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</si>
  <si>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</si>
  <si>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</si>
  <si>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</si>
  <si>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</si>
  <si>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</si>
  <si>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</si>
  <si>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</si>
  <si>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</si>
  <si>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</si>
  <si>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</si>
  <si>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</si>
  <si>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</si>
  <si>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</si>
  <si>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</si>
  <si>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</si>
  <si>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</si>
  <si>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</si>
  <si>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</si>
  <si>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</si>
  <si>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</si>
  <si>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</si>
  <si>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</si>
  <si>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</si>
  <si>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</si>
  <si>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</si>
  <si>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</si>
  <si>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</si>
  <si>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</si>
  <si>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</si>
  <si>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</si>
  <si>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</si>
  <si>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</si>
  <si>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</si>
  <si>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</si>
  <si>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</si>
  <si>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</si>
  <si>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</si>
  <si>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</si>
  <si>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</si>
  <si>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</si>
  <si>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</si>
  <si>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</si>
  <si>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</si>
  <si>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</si>
  <si>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</si>
  <si>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</si>
  <si>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</si>
  <si>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</si>
  <si>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</si>
  <si>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</si>
  <si>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</si>
  <si>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</si>
  <si>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</si>
  <si>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</si>
  <si>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</si>
  <si>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</si>
  <si>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</si>
  <si>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</si>
  <si>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</si>
  <si>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</si>
  <si>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</si>
  <si>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</si>
  <si>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</si>
  <si>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</si>
  <si>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</si>
  <si>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</si>
  <si>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</si>
  <si>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</si>
  <si>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</si>
  <si>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</si>
  <si>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</si>
  <si>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</si>
  <si>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</si>
  <si>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</si>
  <si>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</si>
  <si>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</si>
  <si>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</si>
  <si>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</si>
  <si>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</si>
  <si>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</si>
  <si>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</si>
  <si>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</si>
  <si>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</si>
  <si>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</si>
  <si>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</si>
  <si>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</si>
  <si>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</si>
  <si>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</si>
  <si>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</si>
  <si>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</si>
  <si>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</si>
  <si>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</si>
  <si>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</si>
  <si>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</si>
  <si>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</si>
  <si>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</si>
  <si>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</si>
  <si>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</si>
  <si>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</si>
  <si>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</si>
  <si>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</si>
  <si>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</si>
  <si>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</si>
  <si>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</si>
  <si>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</si>
  <si>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</si>
  <si>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</si>
  <si>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</si>
  <si>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</si>
  <si>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</si>
  <si>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</si>
  <si>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</si>
  <si>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</si>
  <si>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</si>
  <si>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</si>
  <si>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</si>
  <si>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</si>
  <si>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</si>
  <si>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</si>
  <si>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</si>
  <si>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</si>
  <si>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</si>
  <si>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</si>
  <si>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</si>
  <si>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</si>
  <si>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</si>
  <si>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</si>
  <si>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</si>
  <si>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</si>
  <si>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</si>
  <si>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</si>
  <si>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</si>
  <si>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</si>
  <si>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</si>
  <si>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</si>
  <si>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</si>
  <si>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</si>
  <si>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</si>
  <si>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</si>
  <si>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</si>
  <si>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</si>
  <si>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</si>
  <si>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</si>
  <si>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</si>
  <si>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</si>
  <si>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</si>
  <si>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</si>
  <si>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</si>
  <si>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</si>
  <si>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</si>
  <si>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</si>
  <si>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</si>
  <si>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</si>
  <si>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</si>
  <si>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</si>
  <si>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</si>
  <si>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</si>
  <si>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</si>
  <si>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</si>
  <si>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</si>
  <si>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</si>
  <si>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</si>
  <si>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</si>
  <si>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</si>
  <si>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</si>
  <si>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</si>
  <si>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</si>
  <si>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</si>
  <si>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</si>
  <si>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</si>
  <si>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</si>
  <si>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</si>
  <si>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</si>
  <si>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</si>
  <si>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</si>
  <si>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</si>
  <si>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</si>
  <si>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</si>
  <si>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</si>
  <si>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</si>
  <si>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</si>
  <si>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</si>
  <si>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</si>
  <si>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</si>
  <si>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</si>
  <si>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</si>
  <si>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</si>
  <si>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</si>
  <si>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</si>
  <si>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</si>
  <si>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</si>
  <si>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</si>
  <si>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</si>
  <si>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</si>
  <si>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</si>
  <si>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</si>
  <si>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</si>
  <si>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</si>
  <si>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</si>
  <si>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</si>
  <si>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</si>
  <si>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</si>
  <si>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</si>
  <si>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</si>
  <si>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</si>
  <si>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</si>
  <si>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</si>
  <si>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</si>
  <si>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</si>
  <si>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</si>
  <si>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</si>
  <si>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</si>
  <si>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</si>
  <si>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</si>
  <si>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</si>
  <si>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</si>
  <si>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</si>
  <si>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</si>
  <si>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</si>
  <si>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</si>
  <si>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</si>
  <si>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</si>
  <si>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</si>
  <si>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</si>
  <si>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</si>
  <si>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</si>
  <si>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</si>
  <si>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</si>
  <si>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</si>
  <si>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</si>
  <si>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</si>
  <si>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</si>
  <si>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</si>
  <si>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</si>
  <si>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</si>
  <si>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</si>
  <si>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</si>
  <si>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</si>
  <si>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</si>
  <si>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</si>
  <si>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</si>
  <si>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</si>
  <si>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</si>
  <si>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</si>
  <si>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</si>
  <si>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</si>
  <si>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</si>
  <si>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</si>
  <si>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</si>
  <si>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</si>
  <si>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</si>
  <si>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</si>
  <si>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</si>
  <si>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</si>
  <si>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</si>
  <si>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</si>
  <si>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</si>
  <si>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</si>
  <si>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</si>
  <si>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</si>
  <si>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</si>
  <si>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</si>
  <si>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</si>
  <si>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</si>
  <si>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</si>
  <si>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</si>
  <si>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</si>
  <si>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</si>
  <si>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</si>
  <si>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</si>
  <si>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</si>
  <si>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</si>
  <si>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</si>
  <si>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</si>
  <si>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</si>
  <si>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</si>
  <si>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</si>
  <si>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</si>
  <si>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</si>
  <si>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</si>
  <si>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</si>
  <si>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</si>
  <si>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</si>
  <si>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</si>
  <si>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</si>
  <si>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</si>
  <si>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</si>
  <si>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</si>
  <si>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</si>
  <si>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</si>
  <si>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</si>
  <si>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</si>
  <si>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</si>
  <si>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</si>
  <si>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</si>
  <si>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</si>
  <si>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</si>
  <si>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</si>
  <si>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</si>
  <si>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</si>
  <si>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</si>
  <si>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</si>
  <si>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</si>
  <si>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</si>
  <si>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</si>
  <si>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</si>
  <si>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</si>
  <si>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</si>
  <si>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</si>
  <si>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</si>
  <si>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</si>
  <si>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</si>
  <si>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</si>
  <si>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</si>
  <si>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</si>
  <si>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</si>
  <si>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</si>
  <si>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</si>
  <si>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</si>
  <si>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</si>
  <si>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</si>
  <si>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</si>
  <si>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</si>
  <si>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</si>
  <si>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</si>
  <si>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</si>
  <si>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</si>
  <si>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</si>
  <si>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</si>
  <si>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</si>
  <si>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</si>
  <si>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</si>
  <si>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</si>
  <si>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</si>
  <si>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</si>
  <si>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</si>
  <si>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</si>
  <si>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</si>
  <si>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</si>
  <si>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</si>
  <si>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</si>
  <si>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</si>
  <si>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</si>
  <si>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</si>
  <si>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</si>
  <si>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</si>
  <si>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</si>
  <si>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</si>
  <si>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</si>
  <si>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</si>
  <si>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</si>
  <si>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</si>
  <si>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</si>
  <si>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</si>
  <si>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</si>
  <si>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</si>
  <si>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</si>
  <si>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</si>
  <si>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</si>
  <si>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</si>
  <si>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</si>
  <si>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</si>
  <si>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</si>
  <si>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</si>
  <si>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</si>
  <si>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</si>
  <si>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</si>
  <si>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</si>
  <si>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</si>
  <si>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</si>
  <si>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</si>
  <si>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</si>
  <si>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</si>
  <si>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</si>
  <si>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</si>
  <si>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</si>
  <si>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</si>
  <si>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</si>
  <si>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</si>
  <si>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</si>
  <si>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</si>
  <si>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</si>
  <si>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</si>
  <si>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</si>
  <si>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</si>
  <si>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</si>
  <si>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</si>
  <si>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</si>
  <si>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</si>
  <si>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</si>
  <si>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</si>
  <si>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</si>
  <si>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</si>
  <si>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</si>
  <si>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</si>
  <si>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</si>
  <si>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</si>
  <si>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</si>
  <si>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</si>
  <si>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</si>
  <si>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</si>
  <si>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</si>
  <si>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</si>
  <si>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</si>
  <si>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</si>
  <si>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</si>
  <si>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</si>
  <si>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</si>
  <si>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</si>
  <si>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</si>
  <si>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</si>
  <si>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</si>
  <si>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</si>
  <si>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</si>
  <si>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</si>
  <si>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</si>
  <si>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</si>
  <si>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</si>
  <si>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</si>
  <si>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</si>
  <si>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</si>
  <si>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</si>
  <si>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</si>
  <si>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</si>
  <si>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</si>
  <si>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</si>
  <si>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</si>
  <si>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</si>
  <si>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</si>
  <si>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</si>
  <si>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</si>
  <si>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</si>
  <si>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</si>
  <si>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</si>
  <si>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</si>
  <si>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</si>
  <si>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</si>
  <si>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</si>
  <si>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</si>
  <si>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</si>
  <si>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</si>
  <si>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</si>
  <si>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</si>
  <si>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</si>
  <si>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</si>
  <si>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</si>
  <si>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</si>
  <si>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</si>
  <si>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</si>
  <si>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</si>
  <si>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</si>
  <si>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</si>
  <si>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</si>
  <si>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</si>
  <si>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</si>
  <si>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</si>
  <si>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</si>
  <si>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</si>
  <si>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</si>
  <si>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</si>
  <si>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</si>
  <si>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</si>
  <si>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</si>
  <si>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</si>
  <si>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</si>
  <si>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</si>
  <si>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</si>
  <si>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</si>
  <si>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</si>
  <si>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</si>
  <si>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</si>
  <si>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</si>
  <si>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</si>
  <si>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</si>
  <si>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</si>
  <si>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</si>
  <si>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</si>
  <si>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</si>
  <si>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</si>
  <si>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</si>
  <si>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</si>
  <si>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</si>
  <si>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</si>
  <si>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</si>
  <si>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</si>
  <si>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</si>
  <si>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</si>
  <si>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</si>
  <si>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</si>
  <si>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</si>
  <si>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</si>
  <si>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</si>
  <si>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</si>
  <si>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</si>
  <si>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</si>
  <si>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</si>
  <si>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</si>
  <si>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</si>
  <si>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</si>
  <si>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</si>
  <si>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</si>
  <si>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</si>
  <si>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</si>
  <si>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</si>
  <si>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</si>
  <si>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</si>
  <si>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</si>
  <si>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</si>
  <si>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</si>
  <si>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</si>
  <si>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</si>
  <si>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</si>
  <si>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</si>
  <si>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</si>
  <si>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</si>
  <si>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</si>
  <si>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</si>
  <si>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</si>
  <si>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</si>
  <si>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</si>
  <si>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</si>
  <si>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</si>
  <si>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</si>
  <si>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</si>
  <si>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</si>
  <si>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</si>
  <si>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</si>
  <si>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</si>
  <si>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</si>
  <si>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</si>
  <si>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</si>
  <si>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</si>
  <si>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</si>
  <si>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</si>
  <si>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</si>
  <si>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</si>
  <si>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</si>
  <si>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</si>
  <si>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</si>
  <si>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</si>
  <si>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</si>
  <si>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</si>
  <si>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</si>
  <si>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</si>
  <si>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</si>
  <si>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</si>
  <si>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</si>
  <si>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</si>
  <si>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</si>
  <si>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</si>
  <si>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</si>
  <si>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</si>
  <si>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</si>
  <si>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</si>
  <si>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</si>
  <si>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</si>
  <si>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</si>
  <si>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</si>
  <si>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</si>
  <si>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</si>
  <si>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</si>
  <si>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</si>
  <si>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</si>
  <si>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</si>
  <si>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</si>
  <si>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</si>
  <si>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</si>
  <si>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</si>
  <si>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</si>
  <si>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</si>
  <si>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</si>
  <si>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</si>
  <si>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</si>
  <si>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</si>
  <si>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</si>
  <si>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</si>
  <si>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</si>
  <si>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</si>
  <si>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</si>
  <si>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</si>
  <si>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</si>
  <si>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</si>
  <si>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</si>
  <si>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</si>
  <si>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</si>
  <si>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</si>
  <si>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</si>
  <si>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</si>
  <si>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</si>
  <si>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</si>
  <si>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</si>
  <si>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</si>
  <si>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</si>
  <si>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</si>
  <si>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</si>
  <si>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</si>
  <si>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</si>
  <si>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</si>
  <si>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</si>
  <si>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</si>
  <si>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</si>
  <si>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</si>
  <si>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</si>
  <si>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</si>
  <si>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</si>
  <si>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</si>
  <si>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</si>
  <si>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</si>
  <si>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</si>
  <si>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</si>
  <si>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</si>
  <si>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</si>
  <si>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</si>
  <si>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</si>
  <si>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</si>
  <si>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</si>
  <si>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</si>
  <si>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</si>
  <si>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</si>
  <si>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</si>
  <si>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</si>
  <si>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</si>
  <si>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</si>
  <si>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</si>
  <si>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</si>
  <si>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</si>
  <si>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</si>
  <si>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</si>
  <si>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</si>
  <si>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</si>
  <si>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</si>
  <si>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</si>
  <si>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</si>
  <si>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</si>
  <si>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</si>
  <si>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</si>
  <si>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</si>
  <si>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</si>
  <si>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</si>
  <si>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</si>
  <si>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</si>
  <si>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</si>
  <si>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</si>
  <si>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</si>
  <si>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</si>
  <si>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</si>
  <si>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</si>
  <si>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</si>
  <si>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</si>
  <si>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</si>
  <si>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</si>
  <si>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</si>
  <si>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</si>
  <si>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</si>
  <si>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</si>
  <si>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</si>
  <si>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</si>
  <si>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</si>
  <si>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</si>
  <si>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</si>
  <si>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</si>
  <si>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</si>
  <si>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</si>
  <si>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</si>
  <si>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</si>
  <si>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</si>
  <si>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</si>
  <si>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</si>
  <si>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</si>
  <si>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</si>
  <si>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</si>
  <si>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</si>
  <si>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</si>
  <si>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</si>
  <si>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</si>
  <si>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</si>
  <si>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</si>
  <si>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</si>
  <si>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</si>
  <si>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</si>
  <si>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</si>
  <si>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</si>
  <si>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</si>
  <si>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</si>
  <si>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</si>
  <si>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</si>
  <si>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</si>
  <si>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</si>
  <si>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</si>
  <si>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</si>
  <si>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</si>
  <si>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</si>
  <si>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</si>
  <si>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</si>
  <si>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</si>
  <si>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</si>
  <si>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</si>
  <si>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</si>
  <si>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</si>
  <si>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</si>
  <si>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</si>
  <si>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</si>
  <si>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</si>
  <si>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</si>
  <si>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</si>
  <si>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</si>
  <si>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</si>
  <si>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</si>
  <si>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</si>
  <si>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</si>
  <si>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</si>
  <si>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</si>
  <si>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</si>
  <si>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</si>
  <si>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</si>
  <si>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</si>
  <si>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</si>
  <si>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</si>
  <si>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</si>
  <si>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</si>
  <si>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</si>
  <si>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</si>
  <si>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</si>
  <si>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</si>
  <si>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</si>
  <si>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</si>
  <si>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</si>
  <si>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</si>
  <si>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</si>
  <si>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</si>
  <si>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</si>
  <si>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</si>
  <si>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</si>
  <si>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</si>
  <si>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</si>
  <si>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</si>
  <si>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</si>
  <si>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</si>
  <si>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</si>
  <si>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</si>
  <si>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</si>
  <si>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</si>
  <si>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</si>
  <si>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</si>
  <si>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</si>
  <si>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</si>
  <si>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</si>
  <si>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</si>
  <si>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</si>
  <si>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</si>
  <si>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</si>
  <si>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</si>
  <si>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</si>
  <si>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</si>
  <si>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</si>
  <si>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</si>
  <si>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</si>
  <si>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</si>
  <si>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</si>
  <si>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</si>
  <si>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</si>
  <si>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</si>
  <si>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</si>
  <si>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</si>
  <si>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</si>
  <si>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</si>
  <si>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</si>
  <si>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</si>
  <si>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</si>
  <si>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</si>
  <si>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</si>
  <si>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</si>
  <si>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</si>
  <si>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</si>
  <si>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</si>
  <si>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</si>
  <si>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</si>
  <si>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</si>
  <si>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</si>
  <si>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</si>
  <si>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</si>
  <si>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</si>
  <si>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</si>
  <si>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</si>
  <si>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</si>
  <si>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</si>
  <si>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</si>
  <si>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</si>
  <si>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</si>
  <si>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</si>
  <si>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</si>
  <si>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</si>
  <si>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</si>
  <si>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</si>
  <si>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</si>
  <si>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</si>
  <si>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</si>
  <si>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</si>
  <si>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</si>
  <si>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</si>
  <si>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</si>
  <si>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</si>
  <si>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</si>
  <si>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</si>
  <si>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</si>
  <si>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</si>
  <si>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</si>
  <si>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</si>
  <si>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</si>
  <si>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</si>
  <si>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</si>
  <si>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</si>
  <si>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</si>
  <si>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</si>
  <si>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</si>
  <si>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</si>
  <si>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</si>
  <si>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</si>
  <si>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</si>
  <si>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</si>
  <si>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</si>
  <si>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</si>
  <si>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</si>
  <si>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</si>
  <si>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</si>
  <si>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</si>
  <si>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</si>
  <si>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</si>
  <si>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</si>
  <si>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</si>
  <si>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</si>
  <si>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</si>
  <si>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</si>
  <si>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</si>
  <si>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</si>
  <si>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</si>
  <si>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</si>
  <si>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</si>
  <si>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</si>
  <si>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</si>
  <si>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</si>
  <si>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</si>
  <si>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</si>
  <si>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</si>
  <si>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</si>
  <si>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</si>
  <si>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</si>
  <si>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</si>
  <si>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</si>
  <si>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</si>
  <si>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</si>
  <si>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</si>
  <si>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</si>
  <si>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</si>
  <si>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</si>
  <si>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</si>
  <si>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</si>
  <si>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</si>
  <si>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</si>
  <si>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</si>
  <si>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</si>
  <si>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</si>
  <si>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</si>
  <si>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</si>
  <si>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</si>
  <si>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</si>
  <si>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</si>
  <si>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</si>
  <si>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</si>
  <si>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</si>
  <si>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</si>
  <si>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</si>
  <si>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</si>
  <si>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</si>
  <si>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</si>
  <si>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</si>
  <si>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</si>
  <si>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</si>
  <si>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</si>
  <si>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</si>
  <si>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</si>
  <si>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</si>
  <si>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</si>
  <si>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</si>
  <si>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</si>
  <si>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</si>
  <si>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</si>
  <si>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</si>
  <si>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</si>
  <si>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</si>
  <si>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</si>
  <si>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</si>
  <si>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</si>
  <si>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</si>
  <si>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</si>
  <si>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</si>
  <si>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</si>
  <si>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</si>
  <si>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</si>
  <si>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</si>
  <si>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</si>
  <si>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</si>
  <si>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</si>
  <si>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</si>
  <si>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</si>
  <si>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</si>
  <si>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</si>
  <si>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</si>
  <si>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</si>
  <si>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</si>
  <si>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</si>
  <si>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</si>
  <si>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</si>
  <si>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</si>
  <si>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</si>
  <si>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</si>
  <si>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</si>
  <si>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</si>
  <si>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</si>
  <si>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</si>
  <si>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</si>
  <si>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</si>
  <si>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</si>
  <si>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</si>
  <si>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</si>
  <si>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</si>
  <si>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</si>
  <si>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</si>
  <si>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</si>
  <si>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</si>
  <si>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</si>
  <si>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</si>
  <si>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</si>
  <si>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</si>
  <si>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</si>
  <si>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</si>
  <si>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</si>
  <si>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</si>
  <si>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</si>
  <si>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</si>
  <si>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</si>
  <si>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</si>
  <si>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</si>
  <si>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</si>
  <si>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</si>
  <si>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</si>
  <si>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</si>
  <si>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</si>
  <si>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</si>
  <si>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</si>
  <si>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</si>
  <si>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</si>
  <si>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</si>
  <si>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</si>
  <si>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</si>
  <si>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</si>
  <si>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</si>
  <si>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</si>
  <si>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</si>
  <si>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</si>
  <si>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</si>
  <si>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</si>
  <si>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</si>
  <si>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</si>
  <si>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</si>
  <si>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</si>
  <si>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</si>
  <si>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</si>
  <si>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</si>
  <si>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</si>
  <si>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</si>
  <si>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</si>
  <si>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</si>
  <si>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</si>
  <si>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</si>
  <si>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</si>
  <si>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</si>
  <si>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</si>
  <si>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</si>
  <si>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</si>
  <si>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</si>
  <si>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</si>
  <si>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</si>
  <si>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</si>
  <si>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</si>
  <si>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</si>
  <si>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</si>
  <si>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</si>
  <si>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</si>
  <si>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</si>
  <si>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</si>
  <si>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</si>
  <si>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</si>
  <si>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</si>
  <si>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</si>
  <si>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</si>
  <si>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</si>
  <si>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</si>
  <si>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</si>
  <si>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</si>
  <si>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</si>
  <si>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</si>
  <si>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</si>
  <si>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</si>
  <si>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</si>
  <si>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</si>
  <si>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</si>
  <si>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</si>
  <si>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</si>
  <si>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</si>
  <si>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</si>
  <si>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</si>
  <si>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</si>
  <si>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</si>
  <si>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</si>
  <si>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</si>
  <si>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</si>
  <si>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</si>
  <si>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</si>
  <si>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</si>
  <si>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</si>
  <si>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</si>
  <si>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</si>
  <si>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</si>
  <si>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</si>
  <si>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</si>
  <si>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</si>
  <si>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</si>
  <si>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</si>
  <si>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</si>
  <si>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</si>
  <si>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</si>
  <si>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</si>
  <si>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</si>
  <si>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</si>
  <si>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</si>
  <si>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</si>
  <si>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</si>
  <si>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</si>
  <si>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</si>
  <si>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</si>
  <si>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</si>
  <si>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</si>
  <si>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</si>
  <si>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</si>
  <si>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</si>
  <si>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</si>
  <si>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</si>
  <si>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</si>
  <si>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</si>
  <si>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</si>
  <si>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</si>
  <si>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</si>
  <si>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</si>
  <si>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</si>
  <si>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</si>
  <si>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</si>
  <si>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</si>
  <si>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</si>
  <si>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</si>
  <si>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</si>
  <si>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</si>
  <si>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</si>
  <si>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</si>
  <si>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</si>
  <si>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</si>
  <si>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</si>
  <si>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</si>
  <si>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</si>
  <si>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</si>
  <si>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</si>
  <si>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</si>
  <si>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</si>
  <si>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</si>
  <si>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</si>
  <si>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</si>
  <si>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</si>
  <si>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</si>
  <si>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</si>
  <si>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</si>
  <si>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</si>
  <si>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</si>
  <si>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</si>
  <si>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</si>
  <si>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</si>
  <si>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</si>
  <si>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</si>
  <si>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</si>
  <si>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</si>
  <si>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</si>
  <si>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</si>
  <si>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</si>
  <si>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</si>
  <si>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</si>
  <si>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</si>
  <si>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</si>
  <si>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</si>
  <si>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</si>
  <si>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</si>
  <si>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</si>
  <si>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</si>
  <si>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</si>
  <si>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</si>
  <si>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</si>
  <si>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</si>
  <si>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</si>
  <si>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</si>
  <si>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</si>
  <si>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</si>
  <si>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</si>
  <si>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</si>
  <si>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</si>
  <si>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</si>
  <si>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</si>
  <si>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</si>
  <si>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</si>
  <si>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</si>
  <si>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</si>
  <si>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</si>
  <si>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</si>
  <si>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</si>
  <si>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</si>
  <si>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</si>
  <si>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</si>
  <si>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</si>
  <si>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</si>
  <si>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</si>
  <si>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</si>
  <si>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</si>
  <si>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</si>
  <si>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</si>
  <si>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</si>
  <si>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</si>
  <si>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</si>
  <si>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</si>
  <si>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</si>
  <si>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</si>
  <si>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</si>
  <si>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</si>
  <si>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</si>
  <si>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</si>
  <si>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</si>
  <si>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</si>
  <si>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</si>
  <si>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</si>
  <si>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</si>
  <si>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</si>
  <si>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</si>
  <si>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</si>
  <si>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</si>
  <si>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</si>
  <si>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</si>
  <si>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</si>
  <si>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</si>
  <si>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</si>
  <si>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</si>
  <si>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</si>
  <si>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</si>
  <si>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</si>
  <si>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</si>
  <si>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</si>
  <si>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</si>
  <si>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</si>
  <si>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</si>
  <si>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</si>
  <si>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</si>
  <si>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</si>
  <si>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</si>
  <si>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</si>
  <si>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</si>
  <si>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</si>
  <si>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</si>
  <si>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</si>
  <si>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</si>
  <si>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</si>
  <si>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</si>
  <si>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</si>
  <si>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</si>
  <si>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</si>
  <si>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</si>
  <si>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</si>
  <si>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</si>
  <si>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</si>
  <si>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</si>
  <si>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</si>
  <si>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</si>
  <si>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</si>
  <si>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</si>
  <si>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</si>
  <si>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</si>
  <si>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</si>
  <si>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</si>
  <si>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</si>
  <si>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</si>
  <si>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</si>
  <si>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</si>
  <si>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</si>
  <si>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</si>
  <si>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</si>
  <si>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</si>
  <si>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</si>
  <si>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</si>
  <si>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</si>
  <si>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</si>
  <si>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</si>
  <si>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</si>
  <si>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</si>
  <si>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</si>
  <si>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</si>
  <si>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</si>
  <si>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</si>
  <si>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</si>
  <si>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</si>
  <si>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</si>
  <si>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</si>
  <si>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</si>
  <si>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</si>
  <si>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</si>
  <si>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</si>
  <si>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</si>
  <si>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</si>
  <si>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</si>
  <si>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</si>
  <si>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</si>
  <si>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</si>
  <si>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</si>
  <si>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</si>
  <si>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</si>
  <si>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</si>
  <si>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</si>
  <si>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</si>
  <si>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</si>
  <si>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</si>
  <si>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</si>
  <si>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</si>
  <si>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</si>
  <si>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</si>
  <si>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</si>
  <si>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</si>
  <si>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</si>
  <si>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</si>
  <si>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</si>
  <si>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</si>
  <si>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</si>
  <si>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</si>
  <si>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</si>
  <si>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</si>
  <si>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</si>
  <si>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</si>
  <si>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</si>
  <si>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</si>
  <si>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</si>
  <si>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</si>
  <si>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</si>
  <si>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</si>
  <si>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</si>
  <si>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</si>
  <si>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</si>
  <si>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</si>
  <si>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</si>
  <si>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</si>
  <si>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</si>
  <si>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</si>
  <si>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</si>
  <si>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</si>
  <si>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</si>
  <si>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</si>
  <si>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</si>
  <si>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</si>
  <si>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</si>
  <si>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</si>
  <si>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</si>
  <si>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</si>
  <si>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</si>
  <si>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</si>
  <si>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</si>
  <si>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</si>
  <si>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</si>
  <si>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</si>
  <si>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</si>
  <si>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</si>
  <si>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</si>
  <si>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</si>
  <si>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</si>
  <si>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</si>
  <si>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</si>
  <si>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</si>
  <si>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</si>
  <si>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</si>
  <si>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</si>
  <si>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</si>
  <si>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</si>
  <si>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</si>
  <si>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</si>
  <si>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</si>
  <si>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</si>
  <si>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</si>
  <si>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</si>
  <si>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</si>
  <si>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</si>
  <si>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</si>
  <si>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</si>
  <si>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</si>
  <si>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</si>
  <si>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</si>
  <si>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</si>
  <si>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</si>
  <si>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</si>
  <si>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</si>
  <si>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</si>
  <si>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</si>
  <si>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</si>
  <si>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</si>
  <si>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</si>
  <si>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</si>
  <si>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</si>
  <si>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</si>
  <si>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</si>
  <si>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</si>
  <si>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</si>
  <si>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</si>
  <si>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</si>
  <si>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</si>
  <si>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</si>
  <si>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</si>
  <si>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</si>
  <si>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</si>
  <si>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</si>
  <si>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</si>
  <si>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</si>
  <si>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</si>
  <si>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</si>
  <si>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</si>
  <si>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</si>
  <si>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</si>
  <si>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</si>
  <si>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</si>
  <si>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</si>
  <si>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</si>
  <si>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</si>
  <si>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</si>
  <si>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</si>
  <si>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</si>
  <si>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</si>
  <si>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</si>
  <si>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</si>
  <si>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</si>
  <si>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</si>
  <si>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</si>
  <si>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</si>
  <si>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</si>
  <si>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</si>
  <si>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</si>
  <si>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</si>
  <si>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</si>
  <si>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</si>
  <si>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</si>
  <si>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</si>
  <si>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</si>
  <si>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</si>
  <si>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</si>
  <si>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</si>
  <si>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</si>
  <si>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</si>
  <si>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</si>
  <si>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</si>
  <si>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</si>
  <si>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</si>
  <si>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</si>
  <si>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</si>
  <si>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</si>
  <si>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</si>
  <si>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</si>
  <si>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</si>
  <si>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</si>
  <si>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</si>
  <si>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</si>
  <si>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</si>
  <si>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</si>
  <si>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</si>
  <si>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</si>
  <si>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</si>
  <si>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</si>
  <si>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</si>
  <si>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</si>
  <si>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</si>
  <si>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</si>
  <si>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</si>
  <si>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</si>
  <si>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</si>
  <si>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</si>
  <si>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</si>
  <si>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</si>
  <si>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</si>
  <si>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</si>
  <si>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</si>
  <si>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</si>
  <si>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</si>
  <si>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</si>
  <si>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</si>
  <si>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</si>
  <si>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</si>
  <si>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</si>
  <si>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</si>
  <si>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</si>
  <si>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</si>
  <si>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</si>
  <si>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</si>
  <si>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</si>
  <si>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</si>
  <si>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</si>
  <si>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</si>
  <si>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</si>
  <si>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</si>
  <si>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</si>
  <si>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</si>
  <si>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</si>
  <si>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</si>
  <si>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</si>
  <si>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</si>
  <si>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</si>
  <si>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</si>
  <si>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</si>
  <si>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</si>
  <si>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</si>
  <si>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</si>
  <si>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</si>
  <si>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</si>
  <si>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</si>
  <si>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</si>
  <si>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</si>
  <si>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</si>
  <si>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</si>
  <si>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</si>
  <si>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</si>
  <si>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</si>
  <si>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</si>
  <si>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</si>
  <si>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</si>
  <si>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</si>
  <si>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</si>
  <si>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</si>
  <si>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</si>
  <si>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</si>
  <si>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</si>
  <si>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</si>
  <si>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</si>
  <si>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</si>
  <si>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</si>
  <si>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</si>
  <si>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</si>
  <si>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</si>
  <si>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</si>
  <si>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</si>
  <si>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</si>
  <si>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</si>
  <si>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</si>
  <si>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</si>
  <si>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</si>
  <si>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</si>
  <si>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</si>
  <si>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</si>
  <si>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</si>
  <si>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</si>
  <si>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</si>
  <si>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</si>
  <si>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</si>
  <si>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</si>
  <si>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</si>
  <si>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</si>
  <si>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</si>
  <si>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</si>
  <si>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</si>
  <si>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</si>
  <si>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</si>
  <si>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</si>
  <si>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</si>
  <si>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</si>
  <si>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</si>
  <si>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</si>
  <si>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</si>
  <si>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</si>
  <si>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</si>
  <si>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</si>
  <si>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</si>
  <si>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</si>
  <si>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</si>
  <si>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</si>
  <si>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</si>
  <si>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</si>
  <si>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</si>
  <si>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</si>
  <si>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</si>
  <si>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</si>
  <si>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</si>
  <si>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</si>
  <si>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</si>
  <si>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</si>
  <si>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</si>
  <si>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</si>
  <si>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</si>
  <si>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</si>
  <si>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</si>
  <si>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</si>
  <si>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</si>
  <si>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</si>
  <si>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</si>
  <si>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</si>
  <si>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</si>
  <si>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</si>
  <si>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</si>
  <si>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</si>
  <si>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</si>
  <si>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</si>
  <si>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</si>
  <si>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</si>
  <si>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</si>
  <si>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</si>
  <si>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</si>
  <si>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</si>
  <si>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</si>
  <si>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</si>
  <si>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</si>
  <si>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</si>
  <si>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</si>
  <si>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</si>
  <si>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</si>
  <si>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</si>
  <si>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</si>
  <si>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</si>
  <si>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</si>
  <si>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</si>
  <si>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</si>
  <si>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</si>
  <si>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</si>
  <si>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</si>
  <si>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</si>
  <si>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</si>
  <si>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</si>
  <si>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</si>
  <si>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</si>
  <si>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</si>
  <si>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</si>
  <si>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</si>
  <si>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</si>
  <si>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</si>
  <si>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</si>
  <si>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</si>
  <si>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</si>
  <si>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</si>
  <si>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</si>
  <si>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</si>
  <si>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</si>
  <si>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</si>
  <si>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</si>
  <si>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</si>
  <si>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</si>
  <si>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</si>
  <si>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</si>
  <si>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</si>
  <si>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</si>
  <si>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</si>
  <si>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</si>
  <si>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</si>
  <si>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</si>
  <si>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</si>
  <si>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</si>
  <si>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</si>
  <si>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</si>
  <si>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</si>
  <si>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</si>
  <si>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</si>
  <si>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</si>
  <si>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</si>
  <si>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</si>
  <si>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</si>
  <si>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</si>
  <si>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</si>
  <si>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</si>
  <si>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</si>
  <si>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</si>
  <si>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</si>
  <si>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</si>
  <si>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</si>
  <si>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</si>
  <si>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</si>
  <si>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</si>
  <si>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</si>
  <si>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</si>
  <si>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</si>
  <si>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</si>
  <si>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</si>
  <si>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</si>
  <si>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</si>
  <si>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</si>
  <si>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</si>
  <si>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</si>
  <si>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</si>
  <si>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</si>
  <si>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</si>
  <si>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</si>
  <si>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</si>
  <si>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</si>
  <si>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</si>
  <si>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</si>
  <si>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</si>
  <si>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</si>
  <si>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</si>
  <si>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</si>
  <si>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</si>
  <si>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</si>
  <si>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</si>
  <si>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</si>
  <si>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</si>
  <si>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</si>
  <si>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</si>
  <si>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</si>
  <si>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</si>
  <si>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</si>
  <si>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</si>
  <si>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</si>
  <si>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</si>
  <si>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</si>
  <si>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</si>
  <si>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</si>
  <si>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</si>
  <si>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</si>
  <si>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</si>
  <si>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</si>
  <si>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</si>
  <si>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</si>
  <si>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</si>
  <si>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</si>
  <si>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</si>
  <si>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</si>
  <si>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</si>
  <si>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</si>
  <si>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</si>
  <si>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</si>
  <si>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</si>
  <si>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</si>
  <si>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</si>
  <si>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</si>
  <si>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</si>
  <si>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</si>
  <si>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</si>
  <si>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</si>
  <si>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</si>
  <si>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</si>
  <si>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</si>
  <si>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</si>
  <si>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</si>
  <si>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</si>
  <si>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</si>
  <si>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</si>
  <si>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</si>
  <si>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</si>
  <si>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</si>
  <si>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</si>
  <si>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</si>
  <si>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</si>
  <si>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</si>
  <si>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</si>
  <si>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</si>
  <si>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</si>
  <si>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</si>
  <si>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</si>
  <si>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</si>
  <si>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</si>
  <si>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</si>
  <si>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</si>
  <si>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</si>
  <si>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</si>
  <si>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</si>
  <si>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</si>
  <si>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</si>
  <si>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</si>
  <si>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</si>
  <si>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</si>
  <si>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</si>
  <si>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</si>
  <si>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</si>
  <si>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</si>
  <si>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</si>
  <si>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</si>
  <si>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</si>
  <si>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</si>
  <si>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</si>
  <si>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</si>
  <si>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</si>
  <si>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</si>
  <si>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</si>
  <si>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</si>
  <si>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</si>
  <si>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</si>
  <si>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</si>
  <si>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</si>
  <si>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</si>
  <si>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</si>
  <si>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</si>
  <si>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</si>
  <si>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</si>
  <si>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</si>
  <si>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</si>
  <si>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</si>
  <si>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</si>
  <si>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</si>
  <si>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</si>
  <si>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</si>
  <si>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</si>
  <si>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</si>
  <si>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</si>
  <si>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</si>
  <si>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</si>
  <si>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</si>
  <si>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</si>
  <si>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</si>
  <si>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</si>
  <si>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</si>
  <si>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</si>
  <si>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</si>
  <si>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</si>
  <si>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</si>
  <si>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</si>
  <si>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</si>
  <si>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</si>
  <si>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</si>
  <si>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</si>
  <si>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</si>
  <si>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</si>
  <si>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</si>
  <si>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</si>
  <si>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</si>
  <si>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</si>
  <si>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</si>
  <si>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</si>
  <si>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</si>
  <si>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</si>
  <si>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</si>
  <si>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</si>
  <si>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</si>
  <si>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</si>
  <si>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</si>
  <si>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</si>
  <si>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</si>
  <si>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</si>
  <si>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</si>
  <si>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</si>
  <si>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</si>
  <si>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</si>
  <si>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</si>
  <si>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</si>
  <si>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</si>
  <si>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</si>
  <si>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</si>
  <si>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</si>
  <si>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</si>
  <si>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</si>
  <si>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</si>
  <si>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</si>
  <si>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</si>
  <si>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</si>
  <si>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</si>
  <si>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</si>
  <si>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</si>
  <si>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</si>
  <si>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</si>
  <si>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</si>
  <si>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</si>
  <si>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</si>
  <si>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</si>
  <si>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</si>
  <si>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</si>
  <si>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</si>
  <si>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</si>
  <si>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</si>
  <si>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</si>
  <si>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</si>
  <si>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</si>
  <si>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</si>
  <si>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</si>
  <si>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</si>
  <si>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</si>
  <si>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</si>
  <si>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</si>
  <si>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</si>
  <si>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</si>
  <si>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</si>
  <si>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</si>
  <si>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</si>
  <si>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</si>
  <si>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</si>
  <si>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</si>
  <si>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</si>
  <si>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</si>
  <si>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</si>
  <si>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</si>
  <si>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</si>
  <si>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</si>
  <si>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</si>
  <si>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</si>
  <si>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</si>
  <si>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</si>
  <si>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</si>
  <si>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</si>
  <si>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</si>
  <si>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</si>
  <si>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</si>
  <si>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</si>
  <si>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</si>
  <si>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</si>
  <si>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</si>
  <si>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</si>
  <si>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</si>
  <si>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</si>
  <si>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</si>
  <si>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</si>
  <si>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</si>
  <si>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</si>
  <si>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</si>
  <si>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</si>
  <si>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</si>
  <si>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</si>
  <si>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</si>
  <si>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</si>
  <si>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</si>
  <si>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</si>
  <si>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</si>
  <si>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</si>
  <si>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</si>
  <si>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</si>
  <si>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</si>
  <si>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</si>
  <si>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</si>
  <si>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</si>
  <si>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</si>
  <si>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</si>
  <si>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</si>
  <si>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</si>
  <si>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</si>
  <si>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</si>
  <si>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</si>
  <si>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</si>
  <si>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</si>
  <si>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</si>
  <si>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</si>
  <si>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</si>
  <si>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</si>
  <si>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</si>
  <si>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</si>
  <si>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</si>
  <si>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</si>
  <si>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</si>
  <si>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</si>
  <si>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</si>
  <si>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</si>
  <si>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</si>
  <si>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</si>
  <si>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</si>
  <si>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</si>
  <si>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</si>
  <si>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</si>
  <si>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</si>
  <si>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</si>
  <si>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</si>
  <si>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</si>
  <si>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</si>
  <si>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</si>
  <si>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</si>
  <si>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</si>
  <si>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</si>
  <si>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</si>
  <si>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</si>
  <si>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</si>
  <si>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</si>
  <si>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</si>
  <si>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</si>
  <si>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</si>
  <si>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</si>
  <si>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</si>
  <si>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</si>
  <si>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</si>
  <si>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</si>
  <si>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</si>
  <si>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</si>
  <si>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</si>
  <si>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</si>
  <si>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</si>
  <si>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</si>
  <si>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</si>
  <si>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</si>
  <si>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</si>
  <si>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</si>
  <si>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</si>
  <si>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</si>
  <si>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</si>
  <si>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</si>
  <si>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</si>
  <si>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</si>
  <si>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</si>
  <si>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</si>
  <si>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</si>
  <si>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</si>
  <si>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</si>
  <si>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</si>
  <si>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</si>
  <si>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</si>
  <si>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</si>
  <si>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</si>
  <si>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</si>
  <si>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</si>
  <si>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</si>
  <si>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</si>
  <si>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</si>
  <si>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</si>
  <si>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</si>
  <si>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</si>
  <si>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</si>
  <si>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</si>
  <si>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</si>
  <si>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</si>
  <si>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</si>
  <si>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</si>
  <si>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</si>
  <si>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</si>
  <si>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</si>
  <si>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</si>
  <si>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</si>
  <si>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</si>
  <si>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</si>
  <si>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</si>
  <si>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</si>
  <si>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</si>
  <si>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</si>
  <si>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</si>
  <si>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</si>
  <si>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</si>
  <si>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</si>
  <si>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</si>
  <si>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</si>
  <si>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</si>
  <si>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</si>
  <si>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</si>
  <si>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</si>
  <si>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</si>
  <si>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</si>
  <si>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</si>
  <si>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</si>
  <si>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</si>
  <si>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</si>
  <si>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</si>
  <si>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</si>
  <si>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</si>
  <si>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</si>
  <si>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</si>
  <si>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</si>
  <si>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</si>
  <si>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</si>
  <si>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</si>
  <si>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</si>
  <si>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</si>
  <si>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</si>
  <si>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</si>
  <si>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</si>
  <si>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</si>
  <si>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</si>
  <si>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</si>
  <si>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</si>
  <si>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</si>
  <si>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</si>
  <si>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</si>
  <si>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</si>
  <si>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</si>
  <si>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</si>
  <si>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</si>
  <si>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</si>
  <si>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</si>
  <si>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</si>
  <si>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</si>
  <si>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</si>
  <si>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</si>
  <si>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</si>
  <si>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</si>
  <si>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</si>
  <si>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</si>
  <si>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</si>
  <si>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</si>
  <si>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</si>
  <si>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</si>
  <si>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</si>
  <si>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</si>
  <si>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</si>
  <si>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</si>
  <si>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</si>
  <si>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</si>
  <si>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</si>
  <si>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</si>
  <si>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</si>
  <si>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</si>
  <si>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</si>
  <si>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</si>
  <si>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</si>
  <si>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</si>
  <si>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</si>
  <si>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</si>
  <si>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</si>
  <si>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</si>
  <si>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</si>
  <si>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</si>
  <si>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</si>
  <si>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</si>
  <si>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</si>
  <si>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</si>
  <si>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</si>
  <si>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</si>
  <si>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</si>
  <si>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</si>
  <si>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</si>
  <si>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</si>
  <si>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</si>
  <si>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</si>
  <si>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</si>
  <si>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</si>
  <si>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</si>
  <si>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</si>
  <si>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</si>
  <si>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</si>
  <si>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</si>
  <si>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</si>
  <si>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</si>
  <si>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</si>
  <si>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</si>
  <si>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</si>
  <si>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</si>
  <si>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</si>
  <si>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</si>
  <si>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</si>
  <si>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</si>
  <si>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</si>
  <si>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</si>
  <si>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</si>
  <si>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</si>
  <si>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</si>
  <si>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</si>
  <si>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</si>
  <si>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</si>
  <si>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</si>
  <si>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</si>
  <si>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</si>
  <si>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</si>
  <si>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</si>
  <si>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</si>
  <si>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</si>
  <si>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</si>
  <si>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</si>
  <si>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</si>
  <si>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</si>
  <si>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</si>
  <si>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</si>
  <si>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</si>
  <si>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</si>
  <si>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</si>
  <si>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</si>
  <si>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</si>
  <si>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</si>
  <si>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</si>
  <si>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</si>
  <si>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</si>
  <si>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</si>
  <si>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</si>
  <si>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</si>
  <si>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</si>
  <si>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</si>
  <si>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</si>
  <si>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</si>
  <si>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</si>
  <si>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</si>
  <si>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</si>
  <si>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</si>
  <si>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</si>
  <si>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</si>
  <si>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</si>
  <si>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</si>
  <si>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</si>
  <si>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</si>
  <si>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</si>
  <si>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</si>
  <si>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</si>
  <si>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</si>
  <si>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</si>
  <si>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</si>
  <si>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</si>
  <si>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</si>
  <si>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</si>
  <si>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</si>
  <si>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</si>
  <si>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</si>
  <si>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</si>
  <si>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</si>
  <si>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</si>
  <si>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</si>
  <si>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</si>
  <si>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</si>
  <si>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</si>
  <si>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</si>
  <si>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</si>
  <si>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</si>
  <si>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</si>
  <si>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</si>
  <si>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</si>
  <si>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</si>
  <si>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</si>
  <si>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</si>
  <si>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</si>
  <si>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</si>
  <si>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</si>
  <si>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</si>
  <si>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</si>
  <si>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</si>
  <si>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</si>
  <si>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</si>
  <si>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</si>
  <si>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</si>
  <si>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</si>
  <si>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</si>
  <si>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</si>
  <si>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</si>
  <si>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</si>
  <si>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</si>
  <si>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</si>
  <si>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</si>
  <si>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</si>
  <si>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</si>
  <si>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</si>
  <si>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</si>
  <si>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</si>
  <si>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</si>
  <si>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</si>
  <si>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</si>
  <si>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</si>
  <si>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</si>
  <si>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</si>
  <si>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</si>
  <si>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</si>
  <si>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</si>
  <si>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</si>
  <si>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</si>
  <si>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</si>
  <si>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</si>
  <si>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</si>
  <si>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</si>
  <si>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</si>
  <si>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</si>
  <si>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</si>
  <si>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</si>
  <si>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</si>
  <si>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</si>
  <si>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</si>
  <si>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</si>
  <si>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</si>
  <si>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</si>
  <si>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</si>
  <si>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</si>
  <si>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</si>
  <si>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</si>
  <si>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</si>
  <si>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</si>
  <si>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</si>
  <si>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</si>
  <si>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</si>
  <si>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</si>
  <si>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</si>
  <si>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</si>
  <si>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</si>
  <si>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</si>
  <si>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</si>
  <si>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</si>
  <si>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</si>
  <si>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</si>
  <si>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</si>
  <si>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</si>
  <si>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</si>
  <si>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</si>
  <si>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</si>
  <si>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</si>
  <si>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</si>
  <si>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</si>
  <si>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</si>
  <si>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</si>
  <si>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</si>
  <si>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</si>
  <si>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</si>
  <si>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</si>
  <si>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</si>
  <si>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</si>
  <si>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</si>
  <si>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</si>
  <si>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</si>
  <si>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</si>
  <si>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</si>
  <si>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</si>
  <si>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</si>
  <si>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</si>
  <si>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</si>
  <si>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</si>
  <si>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</si>
  <si>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</si>
  <si>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</si>
  <si>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</si>
  <si>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</si>
  <si>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</si>
  <si>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</si>
  <si>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</si>
  <si>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</si>
  <si>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</si>
  <si>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</si>
  <si>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</si>
  <si>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</si>
  <si>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</si>
  <si>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</si>
  <si>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</si>
  <si>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</si>
  <si>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</si>
  <si>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</si>
  <si>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</si>
  <si>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</si>
  <si>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</si>
  <si>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</si>
  <si>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</si>
  <si>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</si>
  <si>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</si>
  <si>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</si>
  <si>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</si>
  <si>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</si>
  <si>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</si>
  <si>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</si>
  <si>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</si>
  <si>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</si>
  <si>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</si>
  <si>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</si>
  <si>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</si>
  <si>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</si>
  <si>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</si>
  <si>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</si>
  <si>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</si>
  <si>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</si>
  <si>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</si>
  <si>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</si>
  <si>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</si>
  <si>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</si>
  <si>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</si>
  <si>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</si>
  <si>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</si>
  <si>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</si>
  <si>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</si>
  <si>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</si>
  <si>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</si>
  <si>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</si>
  <si>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</si>
  <si>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</si>
  <si>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</si>
  <si>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</si>
  <si>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</si>
  <si>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</si>
  <si>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</si>
  <si>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</si>
  <si>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</si>
  <si>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</si>
  <si>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</si>
  <si>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</si>
  <si>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</si>
  <si>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</si>
  <si>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</si>
  <si>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</si>
  <si>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</si>
  <si>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</si>
  <si>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</si>
  <si>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</si>
  <si>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</si>
  <si>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</si>
  <si>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</si>
  <si>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</si>
  <si>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</si>
  <si>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</si>
  <si>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</si>
  <si>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</si>
  <si>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</si>
  <si>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</si>
  <si>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</si>
  <si>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</si>
  <si>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</si>
  <si>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</si>
  <si>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</si>
  <si>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</si>
  <si>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</si>
  <si>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</si>
  <si>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</si>
  <si>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</si>
  <si>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</si>
  <si>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</si>
  <si>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</si>
  <si>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</si>
  <si>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</si>
  <si>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</si>
  <si>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</si>
  <si>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</si>
  <si>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</si>
  <si>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</si>
  <si>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</si>
  <si>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</si>
  <si>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</si>
  <si>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</si>
  <si>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</si>
  <si>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</si>
  <si>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</si>
  <si>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</si>
  <si>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</si>
  <si>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</si>
  <si>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</si>
  <si>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</si>
  <si>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</si>
  <si>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</si>
  <si>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</si>
  <si>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</si>
  <si>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</si>
  <si>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</si>
  <si>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</si>
  <si>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</si>
  <si>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</si>
  <si>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</si>
  <si>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</si>
  <si>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</si>
  <si>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</si>
  <si>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</si>
  <si>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</si>
  <si>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</si>
  <si>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</si>
  <si>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</si>
  <si>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</si>
  <si>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</si>
  <si>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</si>
  <si>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</si>
  <si>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</si>
  <si>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</si>
  <si>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</si>
  <si>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</si>
  <si>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</si>
  <si>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</si>
  <si>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</si>
  <si>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</si>
  <si>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</si>
  <si>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</si>
  <si>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</si>
  <si>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</si>
  <si>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</si>
  <si>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</si>
  <si>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</si>
  <si>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</si>
  <si>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</si>
  <si>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</si>
  <si>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</si>
  <si>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</si>
  <si>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</si>
  <si>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</si>
  <si>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</si>
  <si>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</si>
  <si>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</si>
  <si>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</si>
  <si>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</si>
  <si>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</si>
  <si>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</si>
  <si>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</si>
  <si>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</si>
  <si>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</si>
  <si>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</si>
  <si>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</si>
  <si>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</si>
  <si>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</si>
  <si>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</si>
  <si>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</si>
  <si>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</si>
  <si>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</si>
  <si>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</si>
  <si>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</si>
  <si>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</si>
  <si>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</si>
  <si>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</si>
  <si>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</si>
  <si>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</si>
  <si>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</si>
  <si>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</si>
  <si>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</si>
  <si>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</si>
  <si>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</si>
  <si>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</si>
  <si>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</si>
  <si>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PCM-20251126-00001379</t>
  </si>
  <si>
    <t xml:space="preserve">ETA30 Mins </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</si>
  <si>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</si>
  <si>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</si>
  <si>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</si>
  <si>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</si>
  <si>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</si>
  <si>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</si>
  <si>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</si>
  <si>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</si>
  <si>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</si>
  <si>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</si>
  <si>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</si>
  <si>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</si>
  <si>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</si>
  <si>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</si>
  <si>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</si>
  <si>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</si>
  <si>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</si>
  <si>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</si>
  <si>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</si>
  <si>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</si>
  <si>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</si>
  <si>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</si>
  <si>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</si>
  <si>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</si>
  <si>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</si>
  <si>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</si>
  <si>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</si>
  <si>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</si>
  <si>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</si>
  <si>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</si>
  <si>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</si>
  <si>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</si>
  <si>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</si>
  <si>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</si>
  <si>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</si>
  <si>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</si>
  <si>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</si>
  <si>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</si>
  <si>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</si>
  <si>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</si>
  <si>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</si>
  <si>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</si>
  <si>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</si>
  <si>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</si>
  <si>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</si>
  <si>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</si>
  <si>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</si>
  <si>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</si>
  <si>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</si>
  <si>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</si>
  <si>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</si>
  <si>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</si>
  <si>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</si>
  <si>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</si>
  <si>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</si>
  <si>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</si>
  <si>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</si>
  <si>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</si>
  <si>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</si>
  <si>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</si>
  <si>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</si>
  <si>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</si>
  <si>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</si>
  <si>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</si>
  <si>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</si>
  <si>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</si>
  <si>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</si>
  <si>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</si>
  <si>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</si>
  <si>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</si>
  <si>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</si>
  <si>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</si>
  <si>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</si>
  <si>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</si>
  <si>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</si>
  <si>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</si>
  <si>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</si>
  <si>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</si>
  <si>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</si>
  <si>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</si>
  <si>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</si>
  <si>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</si>
  <si>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</si>
  <si>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</si>
  <si>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</si>
  <si>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</si>
  <si>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</si>
  <si>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PCM-20251126-00001455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</si>
  <si>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</si>
  <si>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</si>
  <si>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</si>
  <si>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</si>
  <si>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</si>
  <si>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</si>
  <si>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</si>
  <si>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</si>
  <si>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</si>
  <si>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PCM-20251126-00001538</t>
  </si>
  <si>
    <t>ETA 30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</si>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</sst>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19" fillId="7" borderId="8" xfId="0" applyFont="1" applyFill="1" applyBorder="1" applyAlignment="1">
      <alignment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66" dataDxfId="165" headerRowBorderDxfId="163" tableBorderDxfId="164" totalsRowBorderDxfId="162">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324.80503495370067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13059</v>
      </c>
      <c r="E3" s="136" t="s">
        <v>39021</v>
      </c>
      <c r="F3" s="135">
        <v>45987.688194444447</v>
      </c>
      <c r="G3" s="134">
        <f ca="1">IFERROR(NOW()-F3,"-")</f>
        <v>6.526643518009223E-2</v>
      </c>
      <c r="H3" s="135">
        <v>45987.683333333334</v>
      </c>
      <c r="I3" s="137" t="str">
        <f>IFERROR(VLOOKUP(D3,DB!A:F,6,0),"")</f>
        <v>SCECO</v>
      </c>
      <c r="J3" s="137" t="str">
        <f>IFERROR(VLOOKUP(D3,DB!A:G,7,0),"")</f>
        <v>Dead</v>
      </c>
      <c r="K3" s="133" t="s">
        <v>39024</v>
      </c>
      <c r="L3" s="132" t="str">
        <f>IFERROR(VLOOKUP(D3,DB!A:I,9,0),"")</f>
        <v>Latis</v>
      </c>
    </row>
    <row r="4" spans="1:15" s="61" customFormat="1" ht="15" customHeight="1">
      <c r="A4" s="138"/>
      <c r="B4" s="137" t="str">
        <f>IFERROR(VLOOKUP(D4,DB!A:K,11,0),"")</f>
        <v>R1</v>
      </c>
      <c r="C4" s="137"/>
      <c r="D4" s="56" t="s">
        <v>8644</v>
      </c>
      <c r="E4" s="136"/>
      <c r="F4" s="135"/>
      <c r="G4" s="134">
        <f ca="1">IFERROR(NOW()-F4,"-")</f>
        <v>45987.753460879627</v>
      </c>
      <c r="H4" s="135">
        <v>45987.723310185182</v>
      </c>
      <c r="I4" s="137" t="str">
        <f>IFERROR(VLOOKUP(D4,DB!A:F,6,0),"")</f>
        <v>Generator-SG</v>
      </c>
      <c r="J4" s="137" t="str">
        <f>IFERROR(VLOOKUP(D4,DB!A:G,7,0),"")</f>
        <v>Good</v>
      </c>
      <c r="K4" s="133" t="s">
        <v>39025</v>
      </c>
      <c r="L4" s="132" t="str">
        <f>IFERROR(VLOOKUP(D4,DB!A:I,9,0),"")</f>
        <v>Latis</v>
      </c>
    </row>
    <row r="5" spans="1:15" s="61" customFormat="1" ht="15" customHeight="1">
      <c r="A5" s="138"/>
      <c r="B5" s="137" t="str">
        <f>IFERROR(VLOOKUP(D5,DB!A:K,11,0),"")</f>
        <v/>
      </c>
      <c r="C5" s="137"/>
      <c r="D5" s="56"/>
      <c r="E5" s="136"/>
      <c r="F5" s="135"/>
      <c r="G5" s="134">
        <f ca="1">IFERROR(NOW()-F5,"-")</f>
        <v>45987.753460879627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45987.753460879627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45987.753460879627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45987.753460879627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45987.753460879627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45987.753460879627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45987.753460879627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45987.753460879627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45987.753460879627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45987.753460879627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45987.753460879627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45987.753460879627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45987.753460879627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45987.753460879627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45987.753460879627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45987.753460879627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45987.753460879627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45987.753460879627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45987.753460879627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45987.753460879627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45987.753460879627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45987.753460879627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45987.753460879627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45987.753460879627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45987.753460879627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45987.753460879627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45987.753460879627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45987.753460879627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45987.753460879627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45987.753460879627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45987.753460879627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45987.753460879627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45987.753460879627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45987.753460879627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45987.753460879627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45987.753460879627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45987.753460879627</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45987.753460879627</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45987.753460879627</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45987.753460879627</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45987.753460879627</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45987.753460879627</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45987.753460879627</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45987.753460879627</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45987.753460879627</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45987.753460879627</v>
      </c>
      <c r="H50" s="135"/>
      <c r="I50" s="137" t="str">
        <f>IFERROR(VLOOKUP(D50,DB!A:F,6,0),"")</f>
        <v/>
      </c>
      <c r="J50" s="137" t="str">
        <f>IFERROR(VLOOKUP(D50,DB!A:G,7,0),"")</f>
        <v/>
      </c>
      <c r="K50" s="133"/>
      <c r="L50" s="132" t="str">
        <f>IFERROR(VLOOKUP(D50,DB!A:I,9,0),"")</f>
        <v/>
      </c>
    </row>
    <row r="51" spans="1:12" s="61" customFormat="1" ht="15" customHeight="1">
      <c r="F51" s="131"/>
      <c r="G51" s="130"/>
      <c r="H51" s="131"/>
      <c r="K51" s="129"/>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39026</v>
      </c>
      <c r="N1" s="84" t="s">
        <v>39027</v>
      </c>
      <c r="O1" s="84" t="s">
        <v>39028</v>
      </c>
      <c r="P1" s="84" t="s">
        <v>39029</v>
      </c>
      <c r="Q1" s="84" t="s">
        <v>39030</v>
      </c>
      <c r="R1" s="84" t="s">
        <v>39031</v>
      </c>
      <c r="S1" s="84" t="s">
        <v>39032</v>
      </c>
      <c r="T1" s="84" t="s">
        <v>39033</v>
      </c>
      <c r="U1" s="84" t="s">
        <v>39034</v>
      </c>
      <c r="V1" s="84" t="s">
        <v>39035</v>
      </c>
      <c r="W1" s="84" t="s">
        <v>39036</v>
      </c>
      <c r="X1" s="84" t="s">
        <v>39037</v>
      </c>
      <c r="Y1" s="84" t="s">
        <v>39038</v>
      </c>
      <c r="Z1" s="84" t="s">
        <v>39039</v>
      </c>
      <c r="AA1" s="84" t="s">
        <v>39040</v>
      </c>
      <c r="AB1" s="84" t="s">
        <v>39041</v>
      </c>
      <c r="AC1" s="84" t="s">
        <v>39042</v>
      </c>
      <c r="AD1" s="84" t="s">
        <v>39043</v>
      </c>
      <c r="AE1" s="84" t="s">
        <v>39044</v>
      </c>
      <c r="AF1" s="84" t="s">
        <v>39045</v>
      </c>
      <c r="AG1" s="84" t="s">
        <v>39046</v>
      </c>
      <c r="AH1" s="84" t="s">
        <v>39047</v>
      </c>
      <c r="AI1" s="84" t="s">
        <v>39048</v>
      </c>
      <c r="AJ1" s="84" t="s">
        <v>39049</v>
      </c>
      <c r="AK1" s="84" t="s">
        <v>39050</v>
      </c>
      <c r="AL1" s="84" t="s">
        <v>39051</v>
      </c>
      <c r="AM1" s="84" t="s">
        <v>39052</v>
      </c>
      <c r="AN1" s="84" t="s">
        <v>39053</v>
      </c>
      <c r="AO1" s="84" t="s">
        <v>39054</v>
      </c>
      <c r="AP1" s="84" t="s">
        <v>39055</v>
      </c>
      <c r="AQ1" s="84" t="s">
        <v>39056</v>
      </c>
      <c r="AR1" s="84" t="s">
        <v>39057</v>
      </c>
      <c r="AS1" s="84" t="s">
        <v>39058</v>
      </c>
      <c r="AT1" s="84" t="s">
        <v>39059</v>
      </c>
      <c r="AU1" s="84" t="s">
        <v>39060</v>
      </c>
      <c r="AV1" s="84" t="s">
        <v>39061</v>
      </c>
      <c r="AW1" s="84" t="s">
        <v>39062</v>
      </c>
      <c r="AX1" s="84" t="s">
        <v>39063</v>
      </c>
      <c r="AY1" s="84" t="s">
        <v>39064</v>
      </c>
      <c r="AZ1" s="84" t="s">
        <v>39065</v>
      </c>
      <c r="BA1" s="84" t="s">
        <v>39066</v>
      </c>
      <c r="BB1" s="84" t="s">
        <v>39067</v>
      </c>
      <c r="BC1" s="84" t="s">
        <v>39068</v>
      </c>
      <c r="BD1" s="84" t="s">
        <v>39069</v>
      </c>
      <c r="BE1" s="84" t="s">
        <v>39070</v>
      </c>
      <c r="BF1" s="84" t="s">
        <v>39071</v>
      </c>
      <c r="BG1" s="84" t="s">
        <v>39072</v>
      </c>
      <c r="BH1" s="84" t="s">
        <v>39073</v>
      </c>
      <c r="BI1" s="84" t="s">
        <v>39074</v>
      </c>
      <c r="BJ1" s="84" t="s">
        <v>39075</v>
      </c>
      <c r="BK1" s="84" t="s">
        <v>39076</v>
      </c>
      <c r="BL1" s="84" t="s">
        <v>39077</v>
      </c>
      <c r="BM1" s="84" t="s">
        <v>39078</v>
      </c>
      <c r="BN1" s="84" t="s">
        <v>39079</v>
      </c>
      <c r="BO1" s="84" t="s">
        <v>39080</v>
      </c>
      <c r="BP1" s="84" t="s">
        <v>39081</v>
      </c>
      <c r="BQ1" s="84" t="s">
        <v>39082</v>
      </c>
      <c r="BR1" s="84" t="s">
        <v>39083</v>
      </c>
      <c r="BS1" s="84" t="s">
        <v>39084</v>
      </c>
      <c r="BT1" s="84" t="s">
        <v>39085</v>
      </c>
      <c r="BU1" s="84" t="s">
        <v>39086</v>
      </c>
      <c r="BV1" s="84" t="s">
        <v>39087</v>
      </c>
      <c r="BW1" s="84" t="s">
        <v>39088</v>
      </c>
      <c r="BX1" s="84" t="s">
        <v>39089</v>
      </c>
      <c r="BY1" s="84" t="s">
        <v>39090</v>
      </c>
      <c r="BZ1" s="84" t="s">
        <v>39091</v>
      </c>
      <c r="CA1" s="84" t="s">
        <v>39092</v>
      </c>
      <c r="CB1" s="84" t="s">
        <v>39093</v>
      </c>
      <c r="CC1" s="84" t="s">
        <v>39094</v>
      </c>
      <c r="CD1" s="84" t="s">
        <v>39095</v>
      </c>
      <c r="CE1" s="84" t="s">
        <v>39096</v>
      </c>
      <c r="CF1" s="84" t="s">
        <v>39097</v>
      </c>
      <c r="CG1" s="84" t="s">
        <v>39098</v>
      </c>
      <c r="CH1" s="84" t="s">
        <v>39099</v>
      </c>
      <c r="CI1" s="84" t="s">
        <v>39100</v>
      </c>
      <c r="CJ1" s="84" t="s">
        <v>39101</v>
      </c>
    </row>
    <row r="2" spans="1:88" s="118" customFormat="1" ht="31.5" customHeight="1">
      <c r="A2" s="58" t="s">
        <v>39102</v>
      </c>
      <c r="B2" s="58" t="s">
        <v>27</v>
      </c>
      <c r="C2" s="58">
        <v>1</v>
      </c>
      <c r="D2" s="58" t="s">
        <v>19542</v>
      </c>
      <c r="E2" s="81" t="s">
        <v>39103</v>
      </c>
      <c r="F2" s="71">
        <v>45322.056979166664</v>
      </c>
      <c r="G2" s="72" t="s">
        <v>39104</v>
      </c>
      <c r="H2" s="83">
        <v>45322.050729166665</v>
      </c>
      <c r="I2" s="58" t="s">
        <v>88</v>
      </c>
      <c r="J2" s="58" t="s">
        <v>65</v>
      </c>
      <c r="K2" s="82" t="s">
        <v>39105</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39106</v>
      </c>
      <c r="B3" s="58" t="str">
        <f>IFERROR(VLOOKUP(D3,DB!A:K,11,0),"")</f>
        <v>R2</v>
      </c>
      <c r="C3" s="58">
        <v>1</v>
      </c>
      <c r="D3" s="58" t="s">
        <v>25643</v>
      </c>
      <c r="E3" s="81" t="s">
        <v>39021</v>
      </c>
      <c r="F3" s="71">
        <v>45824.999837962961</v>
      </c>
      <c r="G3" s="72">
        <f t="shared" ref="G3" ca="1" si="0">IFERROR(NOW()-F3,"-")</f>
        <v>162.75362291666534</v>
      </c>
      <c r="H3" s="71">
        <v>45824.993587962963</v>
      </c>
      <c r="I3" s="58" t="str">
        <f>IFERROR(VLOOKUP(D3,DB!A:F,6,0),"")</f>
        <v>Generator-SG</v>
      </c>
      <c r="J3" s="58" t="str">
        <f>IFERROR(VLOOKUP(D3,DB!A:G,7,0),"")</f>
        <v>Good</v>
      </c>
      <c r="K3" s="82" t="s">
        <v>39107</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39108</v>
      </c>
      <c r="B4" s="18" t="str">
        <f>IFERROR(VLOOKUP(D4,DB!A:K,11,0),"")</f>
        <v>R2</v>
      </c>
      <c r="C4" s="18">
        <v>1</v>
      </c>
      <c r="D4" s="18" t="s">
        <v>17733</v>
      </c>
      <c r="E4" s="81" t="s">
        <v>39021</v>
      </c>
      <c r="F4" s="100">
        <v>45984.387418981481</v>
      </c>
      <c r="G4" s="101">
        <f ca="1">IFERROR(NOW()-F4,"-")</f>
        <v>3.3660418981453404</v>
      </c>
      <c r="H4" s="100">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45987.753460879627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45987.753460879627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45987.753460879627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45987.753460879627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45987.753460879627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45987.753460879627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45987.753460879627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45987.753460879627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45987.753460879627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45987.753460879627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45987.753460879627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45987.753460879627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45987.753460879627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45987.753460879627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45987.753460879627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45987.753460879627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45987.753460879627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45987.753460879627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45987.753460879627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45987.753460879627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45987.753460879627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45987.753460879627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45987.753460879627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45987.753460879627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45987.753460879627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45987.753460879627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45987.753460879627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45987.753460879627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45987.753460879627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45987.753460879627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45987.753460879627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45987.753460879627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45987.753460879627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45987.753460879627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45987.753460879627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45987.753460879627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45987.753460879627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45987.753460879627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45987.753460879627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45987.753460879627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45987.753460879627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45987.753460879627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45987.753460879627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45987.753460879627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45987.753460879627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45987.753460879627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45987.753460879627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45987.753460879627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45987.753460879627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45987.753460879627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45987.753460879627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45987.753460879627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45987.753460879627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45987.753460879627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45987.753460879627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45987.753460879627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45987.753460879627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45987.753460879627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45987.753460879627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45987.753460879627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45987.753460879627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45987.753460879627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45987.753460879627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45987.753460879627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45987.753460879627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45987.753460879627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45987.753460879627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45987.753460879627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45987.753460879627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45987.753460879627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45987.753460879627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45987.753460879627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45987.753460879627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45987.753460879627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45987.753460879627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45987.753460879627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45987.753460879627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45987.753460879627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45987.753460879627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45987.753460879627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45987.753460879627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45987.753460879627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45987.753460879627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45987.753460879627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45987.753460879627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45987.753460879627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45987.753460879627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45987.753460879627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45987.753460879627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45987.753460879627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45987.753460879627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45987.753460879627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45987.753460879627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45987.753460879627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45987.753460879627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45987.753460879627</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45987.753460879627</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45987.753460879627</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45987.753460879627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45987.753460879627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45987.753460879627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45987.753460879627</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45987.753460879627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45987.753460879627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45987.753460879627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45987.753460879627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45987.753460879627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45987.753460879627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45987.753460879627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45987.753460879627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45987.753460879627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45987.753460879627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45987.753460879627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45987.753460879627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45987.753460879627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45987.753460879627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45987.753460879627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45987.753460879627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45987.753460879627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45987.753460879627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45987.753460879627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45987.753460879627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45987.753460879627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45987.753460879627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45987.753460879627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45987.753460879627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45987.753460879627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45987.753460879627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45987.753460879627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45987.753460879627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45987.753460879627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45987.753460879627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45987.753460879627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45987.753460879627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45987.753460879627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45987.753460879627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45987.753460879627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45987.753460879627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45987.753460879627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45987.753460879627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45987.753460879627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45987.753460879627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45987.753460879627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45987.753460879627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45987.753460879627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45987.753460879627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45987.753460879627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45987.753460879627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45987.753460879627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45987.753460879627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45987.753460879627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45987.753460879627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45987.753460879627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45987.753460879627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45987.753460879627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45987.753460879627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45987.753460879627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45987.753460879627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45987.753460879627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45987.753460879627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45987.753460879627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45987.753460879627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45987.753460879627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45987.753460879627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45987.753460879627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45987.753460879627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45987.753460879627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45987.753460879627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45987.753460879627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45987.753460879627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45987.753460879627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45987.753460879627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45987.753460879627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45987.753460879627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45987.753460879627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45987.753460879627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45987.753460879627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45987.753460879627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45987.753460879627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45987.753460879627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45987.753460879627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45987.753460879627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45987.753460879627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45987.753460879627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45987.753460879627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45987.753460879627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45987.753460879627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45987.753460879627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45987.753460879627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45987.753460879627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45987.753460879627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45987.753460879627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45987.753460879627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45987.753460879627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45987.753460879627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45987.753460879627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45987.753460879627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45987.753460879627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45987.753460879627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45987.753460879627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45987.753460879627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45987.753460879627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45987.753460879627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45987.753460879627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45987.753460879627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45987.753460879627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45987.753460879627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45987.753460879627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45987.753460879627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45987.753460879627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45987.753460879627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45987.753460879627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45987.753460879627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45987.753460879627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45987.753460879627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45987.753460879627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45987.753460879627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45987.753460879627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45987.753460879627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45987.753460879627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45987.753460879627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45987.753460879627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45987.753460879627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45987.753460879627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45987.753460879627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45987.753460879627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45987.753460879627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45987.753460879627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45987.753460879627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45987.753460879627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45987.753460879627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45987.753460879627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45987.753460879627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45987.753460879627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45987.753460879627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45987.753460879627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45987.753460879627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45987.753460879627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45987.753460879627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45987.753460879627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45987.753460879627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45987.753460879627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45987.753460879627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45987.753460879627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45987.753460879627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45987.753460879627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45987.753460879627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45987.753460879627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45987.753460879627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45987.753460879627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45987.753460879627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45987.753460879627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45987.753460879627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45987.753460879627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45987.753460879627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45987.753460879627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45987.753460879627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45987.753460879627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45987.753460879627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45987.753460879627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45987.753460879627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45987.753460879627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45987.753460879627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45987.753460879627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45987.753460879627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45987.753460879627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45987.753460879627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45987.753460879627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45987.753460879627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45987.753460879627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45987.753460879627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45987.753460879627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45987.753460879627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45987.753460879627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45987.753460879627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45987.753460879627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45987.753460879627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45987.753460879627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45987.753460879627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45987.753460879627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45987.753460879627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45987.753460879627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45987.753460879627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45987.753460879627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45987.753460879627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45987.753460879627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45987.753460879627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45987.753460879627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45987.753460879627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45987.753460879627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45987.753460879627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45987.753460879627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45987.753460879627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45987.753460879627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45987.753460879627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45987.753460879627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45987.753460879627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45987.753460879627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45987.753460879627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45987.753460879627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45987.753460879627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45987.753460879627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45987.753460879627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45987.753460879627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45987.753460879627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45987.753460879627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45987.753460879627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45987.753460879627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45987.753460879627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45987.753460879627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45987.753460879627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45987.753460879627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45987.753460879627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45987.753460879627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45987.753460879627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45987.753460879627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45987.753460879627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45987.753460879627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45987.753460879627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45987.753460879627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45987.753460879627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45987.753460879627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45987.753460879627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45987.753460879627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45987.753460879627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45987.753460879627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45987.753460879627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45987.753460879627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45987.753460879627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45987.753460879627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45987.753460879627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45987.753460879627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45987.753460879627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45987.753460879627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45987.753460879627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45987.753460879627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45987.753460879627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45987.753460879627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45987.753460879627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45987.753460879627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45987.753460879627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45987.753460879627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45987.753460879627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45987.753460879627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45987.753460879627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45987.753460879627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45987.753460879627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45987.753460879627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45987.753460879627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45987.753460879627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45987.753460879627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45987.753460879627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45987.753460879627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45987.753460879627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45987.753460879627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45987.753460879627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45987.753460879627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45987.753460879627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45987.753460879627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45987.753460879627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45987.753460879627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45987.753460879627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45987.753460879627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45987.753460879627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45987.753460879627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45987.753460879627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45987.753460879627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45987.753460879627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45987.753460879627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45987.753460879627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45987.753460879627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45987.753460879627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45987.753460879627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45987.753460879627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45987.753460879627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45987.753460879627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45987.753460879627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45987.753460879627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45987.753460879627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45987.753460879627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45987.753460879627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45987.753460879627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45987.753460879627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45987.753460879627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45987.753460879627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45987.753460879627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45987.753460879627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45987.753460879627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45987.753460879627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45987.753460879627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45987.753460879627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45987.753460879627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45987.753460879627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45987.753460879627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45987.753460879627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45987.753460879627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45987.753460879627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45987.753460879627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45987.753460879627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45987.753460879627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45987.753460879627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45987.753460879627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45987.753460879627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45987.753460879627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45987.753460879627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45987.753460879627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45987.753460879627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45987.753460879627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45987.753460879627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45987.753460879627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45987.753460879627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45987.753460879627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45987.753460879627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45987.753460879627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45987.753460879627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45987.753460879627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45987.753460879627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45987.753460879627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45987.753460879627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45987.753460879627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45987.753460879627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45987.753460879627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45987.753460879627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45987.753460879627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45987.753460879627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45987.753460879627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45987.753460879627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45987.753460879627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45987.753460879627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45987.753460879627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45987.753460879627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45987.753460879627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45987.753460879627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45987.753460879627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45987.753460879627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45987.753460879627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45987.753460879627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45987.753460879627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45987.753460879627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45987.753460879627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45987.753460879627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45987.753460879627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45987.753460879627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45987.753460879627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45987.753460879627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45987.753460879627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45987.753460879627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45987.753460879627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45987.753460879627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45987.753460879627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45987.753460879627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45987.753460879627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45987.753460879627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45987.753460879627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45987.753460879627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45987.753460879627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45987.753460879627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45987.753460879627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45987.753460879627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45987.753460879627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45987.753460879627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45987.753460879627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45987.753460879627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45987.753460879627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45987.753460879627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45987.753460879627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45987.753460879627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45987.753460879627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45987.753460879627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45987.753460879627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45987.753460879627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45987.753460879627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45987.753460879627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45987.753460879627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45987.753460879627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45987.753460879627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45987.753460879627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45987.753460879627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45987.753460879627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45987.753460879627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45987.753460879627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45987.753460879627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45987.753460879627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45987.753460879627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45987.753460879627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45987.753460879627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45987.753460879627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45987.753460879627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45987.753460879627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45987.753460879627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45987.753460879627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45987.753460879627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45987.753460879627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45987.753460879627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45987.753460879627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45987.753460879627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45987.753460879627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45987.753460879627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45987.753460879627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45987.753460879627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45987.753460879627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45987.753460879627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45987.753460879627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45987.753460879627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45987.753460879627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45987.753460879627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45987.753460879627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45987.753460879627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45987.753460879627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45987.753460879627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45987.753460879627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45987.753460879627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45987.753460879627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45987.753460879627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45987.753460879627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45987.753460879627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45987.753460879627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45987.753460879627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45987.753460879627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45987.753460879627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45987.753460879627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45987.753460879627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45987.753460879627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45987.753460879627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45987.753460879627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45987.753460879627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45987.753460879627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45987.753460879627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45987.753460879627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45987.753460879627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45987.753460879627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45987.753460879627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45987.753460879627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45987.753460879627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45987.753460879627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45987.753460879627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45987.753460879627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45987.753460879627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45987.753460879627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45987.753460879627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45987.753460879627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45987.753460879627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45987.753460879627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45987.753460879627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45987.753460879627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45987.753460879627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45987.753460879627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45987.753460879627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45987.753460879627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45987.753460879627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45987.753460879627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45987.753460879627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45987.753460879627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45987.753460879627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45987.753460879627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45987.753460879627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45987.753460879627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45987.753460879627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45987.753460879627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45987.753460879627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45987.753460879627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45987.753460879627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45987.753460879627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45987.753460879627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45987.753460879627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45987.753460879627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45987.753460879627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45987.753460879627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45987.753460879627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45987.753460879627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45987.753460879627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45987.753460879627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45987.753460879627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45987.753460879627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45987.753460879627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45987.753460879627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45987.753460879627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45987.753460879627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45987.753460879627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45987.753460879627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45987.753460879627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45987.753460879627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45987.753460879627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45987.753460879627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45987.753460879627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45987.753460879627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45987.753460879627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45987.753460879627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45987.753460879627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45987.753460879627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45987.753460879627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45987.753460879627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45987.753460879627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45987.753460879627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45987.753460879627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45987.753460879627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45987.753460879627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45987.753460879627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45987.753460879627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45987.753460879627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45987.753460879627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45987.753460879627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45987.753460879627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45987.753460879627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45987.753460879627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45987.753460879627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45987.753460879627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45987.753460879627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45987.753460879627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45987.753460879627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45987.753460879627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45987.753460879627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45987.753460879627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45987.753460879627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45987.753460879627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45987.753460879627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45987.753460879627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45987.753460879627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45987.753460879627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45987.753460879627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45987.753460879627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45987.753460879627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45987.753460879627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45987.753460879627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45987.753460879627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45987.753460879627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45987.753460879627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45987.753460879627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45987.753460879627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45987.753460879627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45987.753460879627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45987.753460879627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45987.753460879627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45987.753460879627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45987.753460879627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45987.753460879627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45987.753460879627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45987.753460879627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45987.753460879627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45987.753460879627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45987.753460879627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45987.753460879627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45987.753460879627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45987.753460879627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45987.753460879627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45987.753460879627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45987.753460879627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45987.753460879627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45987.753460879627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45987.753460879627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45987.753460879627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45987.753460879627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45987.753460879627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45987.753460879627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45987.753460879627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45987.753460879627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45987.753460879627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45987.753460879627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45987.753460879627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45987.753460879627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45987.753460879627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45987.753460879627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45987.753460879627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45987.753460879627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45987.753460879627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45987.753460879627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45987.753460879627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45987.753460879627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45987.753460879627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45987.753460879627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45987.753460879627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45987.753460879627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45987.753460879627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45987.753460879627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45987.753460879627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45987.753460879627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45987.753460879627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45987.753460879627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45987.753460879627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45987.753460879627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45987.753460879627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45987.753460879627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45987.753460879627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45987.753460879627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45987.753460879627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45987.753460879627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45987.753460879627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45987.753460879627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45987.753460879627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45987.753460879627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45987.753460879627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45987.753460879627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45987.753460879627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45987.753460879627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45987.753460879627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45987.753460879627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45987.753460879627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45987.753460879627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45987.753460879627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45987.753460879627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45987.753460879627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45987.753460879627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45987.753460879627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45987.753460879627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45987.753460879627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45987.753460879627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45987.753460879627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45987.753460879627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45987.753460879627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45987.753460879627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45987.753460879627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45987.753460879627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45987.753460879627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45987.753460879627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45987.753460879627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45987.753460879627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45987.753460879627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45987.753460879627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45987.753460879627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45987.753460879627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45987.753460879627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45987.753460879627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45987.753460879627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45987.753460879627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45987.753460879627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45987.753460879627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45987.753460879627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45987.753460879627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45987.753460879627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45987.753460879627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45987.753460879627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45987.753460879627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45987.753460879627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45987.753460879627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45987.753460879627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45987.753460879627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45987.753460879627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45987.753460879627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45987.753460879627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45987.753460879627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45987.753460879627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45987.753460879627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45987.753460879627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45987.753460879627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45987.753460879627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45987.753460879627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45987.753460879627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45987.753460879627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45987.753460879627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45987.753460879627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45987.753460879627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45987.753460879627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45987.753460879627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45987.753460879627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45987.753460879627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45987.753460879627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45987.753460879627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45987.753460879627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45987.753460879627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45987.753460879627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45987.753460879627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45987.753460879627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45987.753460879627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45987.753460879627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45987.753460879627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45987.753460879627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45987.753460879627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45987.753460879627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45987.753460879627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45987.753460879627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45987.753460879627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45987.753460879627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45987.753460879627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45987.753460879627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45987.753460879627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45987.753460879627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45987.753460879627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45987.753460879627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45987.753460879627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45987.753460879627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45987.753460879627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45987.753460879627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45987.753460879627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45987.753460879627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45987.753460879627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45987.753460879627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45987.753460879627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45987.753460879627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45987.753460879627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45987.753460879627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45987.753460879627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45987.753460879627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45987.753460879627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45987.753460879627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45987.753460879627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45987.753460879627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45987.753460879627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45987.753460879627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45987.753460879627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45987.753460879627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45987.753460879627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45987.753460879627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45987.753460879627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45987.753460879627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45987.753460879627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45987.753460879627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45987.753460879627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45987.753460879627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45987.753460879627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45987.753460879627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45987.753460879627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45987.753460879627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45987.753460879627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45987.753460879627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45987.753460879627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45987.753460879627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45987.753460879627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45987.753460879627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45987.753460879627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45987.753460879627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45987.753460879627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45987.753460879627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45987.753460879627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45987.753460879627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45987.753460879627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45987.753460879627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45987.753460879627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45987.753460879627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45987.753460879627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45987.753460879627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45987.753460879627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45987.753460879627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45987.753460879627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45987.753460879627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45987.753460879627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45987.753460879627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45987.753460879627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45987.753460879627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45987.753460879627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45987.753460879627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45987.753460879627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45987.753460879627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45987.753460879627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45987.753460879627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45987.753460879627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45987.753460879627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45987.753460879627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45987.753460879627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45987.753460879627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45987.753460879627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45987.753460879627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45987.753460879627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45987.753460879627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45987.753460879627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45987.753460879627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45987.753460879627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45987.753460879627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45987.753460879627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45987.753460879627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45987.753460879627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45987.753460879627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45987.753460879627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45987.753460879627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45987.753460879627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45987.753460879627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45987.753460879627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45987.753460879627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45987.753460879627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45987.753460879627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45987.753460879627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45987.753460879627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45987.753460879627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45987.753460879627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45987.753460879627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45987.753460879627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45987.753460879627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45987.753460879627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45987.753460879627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45987.753460879627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45987.753460879627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45987.753460879627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45987.753460879627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45987.753460879627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45987.753460879627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45987.753460879627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45987.753460879627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45987.753460879627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45987.753460879627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45987.753460879627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45987.753460879627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45987.753460879627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45987.753460879627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45987.753460879627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45987.753460879627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45987.753460879627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45987.753460879627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45987.753460879627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45987.753460879627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45987.753460879627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45987.753460879627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45987.753460879627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45987.753460879627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45987.753460879627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45987.753460879627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45987.753460879627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45987.753460879627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45987.753460879627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45987.753460879627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45987.753460879627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45987.753460879627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45987.753460879627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45987.753460879627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45987.753460879627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45987.753460879627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45987.753460879627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45987.753460879627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45987.753460879627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45987.753460879627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45987.753460879627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45987.753460879627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45987.753460879627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45987.753460879627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45987.753460879627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45987.753460879627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45987.753460879627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45987.753460879627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45987.753460879627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45987.753460879627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45987.753460879627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45987.753460879627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45987.753460879627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45987.753460879627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45987.753460879627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45987.753460879627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45987.753460879627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45987.753460879627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45987.753460879627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45987.753460879627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45987.753460879627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45987.753460879627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45987.753460879627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45987.753460879627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45987.753460879627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45987.753460879627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45987.753460879627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45987.753460879627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45987.753460879627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45987.753460879627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45987.753460879627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45987.753460879627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45987.753460879627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45987.753460879627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45987.753460879627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45987.753460879627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45987.753460879627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45987.753460879627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45987.753460879627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45987.753460879627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45987.753460879627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45987.753460879627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45987.753460879627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45987.753460879627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45987.753460879627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45987.753460879627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45987.753460879627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45987.753460879627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45987.753460879627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45987.753460879627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45987.753460879627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45987.753460879627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45987.753460879627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45987.753460879627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45987.753460879627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45987.753460879627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45987.753460879627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45987.753460879627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45987.753460879627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45987.753460879627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45987.753460879627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45987.753460879627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45987.753460879627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45987.753460879627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45987.753460879627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45987.753460879627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45987.753460879627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45987.753460879627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45987.753460879627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45987.753460879627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45987.753460879627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45987.753460879627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45987.753460879627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45987.753460879627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45987.753460879627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45987.753460879627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45987.753460879627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45987.753460879627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45987.753460879627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45987.753460879627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45987.753460879627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45987.753460879627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45987.753460879627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45987.753460879627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45987.753460879627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45987.753460879627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45987.753460879627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45987.753460879627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45987.753460879627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45987.753460879627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45987.753460879627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45987.753460879627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45987.753460879627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45987.753460879627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45987.753460879627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45987.753460879627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45987.753460879627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45987.753460879627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45987.753460879627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45987.753460879627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45987.753460879627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45987.753460879627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45987.753460879627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45987.753460879627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45987.753460879627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45987.753460879627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45987.753460879627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45987.753460879627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45987.753460879627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45987.753460879627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45987.753460879627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45987.753460879627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45987.753460879627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45987.753460879627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45987.753460879627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45987.753460879627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45987.753460879627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45987.753460879627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45987.753460879627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45987.753460879627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45987.753460879627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45987.753460879627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45987.753460879627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45987.753460879627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45987.753460879627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45987.753460879627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45987.753460879627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45987.753460879627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45987.753460879627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45987.753460879627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45987.753460879627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45987.753460879627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45987.753460879627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45987.753460879627</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284.27274328703061</v>
      </c>
      <c r="H2" s="92">
        <v>45703.474768518521</v>
      </c>
      <c r="I2" s="92" t="str">
        <f>IFERROR(VLOOKUP(D2,DB!A:F,6,0),"")</f>
        <v>SCECO</v>
      </c>
      <c r="J2" s="92" t="str">
        <f>IFERROR(VLOOKUP(D2,DB!A:G,7,0),"")</f>
        <v>Dead</v>
      </c>
      <c r="K2" s="94" t="s">
        <v>39111</v>
      </c>
      <c r="L2" s="88" t="str">
        <f>IFERROR(VLOOKUP(D2,DB!A:I,9,0),"")</f>
        <v>Latis</v>
      </c>
    </row>
    <row r="3" spans="1:16" ht="15" customHeight="1">
      <c r="A3" s="110" t="s">
        <v>39112</v>
      </c>
      <c r="B3" s="110" t="s">
        <v>5393</v>
      </c>
      <c r="C3" s="90">
        <v>1</v>
      </c>
      <c r="D3" s="144" t="s">
        <v>35004</v>
      </c>
      <c r="E3" s="91" t="s">
        <v>39021</v>
      </c>
      <c r="F3" s="92">
        <v>45987.715451388889</v>
      </c>
      <c r="G3" s="93">
        <f t="shared" ref="G3:G36" ca="1" si="0">IFERROR(NOW()-F3,"")</f>
        <v>3.8009490737749729E-2</v>
      </c>
      <c r="H3" s="92">
        <v>45987.709629629629</v>
      </c>
      <c r="I3" s="92" t="str">
        <f>IFERROR(VLOOKUP(D3,DB!A:F,6,0),"")</f>
        <v>Generator-SG</v>
      </c>
      <c r="J3" s="92" t="str">
        <f>IFERROR(VLOOKUP(D3,DB!A:G,7,0),"")</f>
        <v>Dead</v>
      </c>
      <c r="K3" s="94" t="s">
        <v>39113</v>
      </c>
      <c r="L3" s="88" t="str">
        <f>IFERROR(VLOOKUP(D3,DB!A:I,9,0),"")</f>
        <v>Latis</v>
      </c>
    </row>
    <row r="4" spans="1:16" ht="15" customHeight="1">
      <c r="A4" s="110"/>
      <c r="B4" s="110" t="str">
        <f>IFERROR(VLOOKUP(#REF!,DB!A:K,11,0),"")</f>
        <v/>
      </c>
      <c r="C4" s="90"/>
      <c r="D4" s="88"/>
      <c r="E4" s="91"/>
      <c r="F4" s="92"/>
      <c r="G4" s="93">
        <f t="shared" ca="1" si="0"/>
        <v>45987.753460879627</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45987.753460879627</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45987.753460879627</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45987.753460879627</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45987.753460879627</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45987.753460879627</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45987.753460879627</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45987.753460879627</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45987.753460879627</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45987.753460879627</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45987.753460879627</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45987.753460879627</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45987.753460879627</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45987.753460879627</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45987.753460879627</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45987.753460879627</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45987.753460879627</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45987.753460879627</v>
      </c>
      <c r="H21" s="92"/>
      <c r="I21" s="92" t="str">
        <f>IFERROR(VLOOKUP(D21,DB!A:F,6,0),"")</f>
        <v/>
      </c>
      <c r="J21" s="92" t="str">
        <f>IFERROR(VLOOKUP(D21,DB!A:G,7,0),"")</f>
        <v/>
      </c>
      <c r="K21" s="94"/>
      <c r="L21" s="88" t="str">
        <f>IFERROR(VLOOKUP(D21,DB!A:I,9,0),"")</f>
        <v/>
      </c>
    </row>
    <row r="22" spans="1:12" ht="15" customHeight="1">
      <c r="A22" s="110"/>
      <c r="B22" s="110" t="str">
        <f>IFERROR(VLOOKUP(D22,DB!A:K,11,0),"")</f>
        <v/>
      </c>
      <c r="C22" s="90"/>
      <c r="D22" s="88"/>
      <c r="E22" s="91"/>
      <c r="F22" s="92"/>
      <c r="G22" s="93">
        <f t="shared" ca="1" si="0"/>
        <v>45987.753460879627</v>
      </c>
      <c r="H22" s="92"/>
      <c r="I22" s="92" t="str">
        <f>IFERROR(VLOOKUP(D22,DB!A:F,6,0),"")</f>
        <v/>
      </c>
      <c r="J22" s="92" t="str">
        <f>IFERROR(VLOOKUP(D22,DB!A:G,7,0),"")</f>
        <v/>
      </c>
      <c r="K22" s="94"/>
      <c r="L22" s="88" t="str">
        <f>IFERROR(VLOOKUP(D22,DB!A:I,9,0),"")</f>
        <v/>
      </c>
    </row>
    <row r="23" spans="1:12" ht="15" customHeight="1">
      <c r="A23" s="110"/>
      <c r="B23" s="110" t="str">
        <f>IFERROR(VLOOKUP(D23,DB!A:K,11,0),"")</f>
        <v/>
      </c>
      <c r="C23" s="90"/>
      <c r="D23" s="88"/>
      <c r="E23" s="91"/>
      <c r="F23" s="92"/>
      <c r="G23" s="93">
        <f t="shared" ca="1" si="0"/>
        <v>45987.753460879627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45987.753460879627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45987.753460879627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45987.753460879627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45987.753460879627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45987.753460879627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45987.753460879627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45987.753460879627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45987.753460879627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45987.753460879627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45987.753460879627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45987.753460879627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45987.753460879627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45987.753460879627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45987.753460879627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45987.753460879627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45987.753460879627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45987.753460879627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45987.753460879627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45987.753460879627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45987.753460879627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45987.753460879627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45987.753460879627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45987.753460879627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45987.753460879627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45987.753460879627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45987.753460879627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45987.753460879627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45987.753460879627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45987.753460879627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45987.753460879627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45987.753460879627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45987.753460879627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45987.753460879627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45987.753460879627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45987.753460879627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45987.753460879627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45987.753460879627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45987.753460879627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45987.753460879627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45987.753460879627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45987.753460879627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45987.753460879627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45987.753460879627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45987.753460879627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45987.753460879627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45987.753460879627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45987.753460879627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45987.753460879627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45987.753460879627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45987.753460879627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45987.753460879627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45987.753460879627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45987.753460879627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45987.753460879627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45987.753460879627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45987.753460879627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45987.753460879627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45987.753460879627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45987.753460879627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45987.753460879627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45987.753460879627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45987.753460879627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45987.753460879627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45987.753460879627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45987.753460879627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45987.753460879627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45987.753460879627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45987.753460879627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45987.753460879627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45987.753460879627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45987.753460879627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45987.753460879627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45987.753460879627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45987.753460879627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45987.753460879627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45987.753460879627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45987.753460879627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45987.753460879627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45987.753460879627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45987.753460879627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45987.753460879627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45987.753460879627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45987.753460879627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45987.753460879627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45987.753460879627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45987.753460879627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45987.753460879627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45987.753460879627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45987.753460879627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45987.753460879627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45987.753460879627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45987.753460879627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45987.753460879627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45987.753460879627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45987.753460879627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45987.753460879627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45987.753460879627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45987.753460879627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45987.753460879627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45987.753460879627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45987.753460879627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45987.753460879627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45987.753460879627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45987.753460879627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45987.753460879627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45987.753460879627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45987.753460879627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45987.753460879627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45987.753460879627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45987.753460879627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45987.753460879627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45987.753460879627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45987.753460879627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45987.753460879627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45987.753460879627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45987.753460879627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45987.753460879627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45987.753460879627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45987.753460879627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45987.753460879627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45987.753460879627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45987.753460879627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45987.753460879627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45987.753460879627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45987.753460879627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45987.753460879627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45987.753460879627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45987.753460879627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45987.753460879627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45987.753460879627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45987.753460879627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45987.753460879627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45987.753460879627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45987.753460879627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45987.753460879627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45987.753460879627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45987.753460879627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45987.753460879627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45987.753460879627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45987.753460879627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45987.753460879627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45987.753460879627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45987.753460879627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45987.753460879627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45987.753460879627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45987.753460879627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45987.753460879627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45987.753460879627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45987.753460879627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45987.753460879627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45987.753460879627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45987.753460879627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45987.753460879627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45987.753460879627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45987.753460879627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45987.753460879627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45987.753460879627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45987.753460879627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45987.753460879627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45987.753460879627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45987.753460879627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45987.753460879627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45987.753460879627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45987.753460879627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45987.753460879627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45987.753460879627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45987.753460879627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45987.753460879627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45987.753460879627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45987.753460879627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45987.753460879627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45987.753460879627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45987.753460879627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45987.753460879627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45987.753460879627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45987.753460879627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45987.753460879627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45987.753460879627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45987.753460879627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45987.753460879627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45987.753460879627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45987.753460879627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45987.753460879627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45987.753460879627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45987.753460879627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45987.753460879627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45987.753460879627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45987.753460879627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45987.753460879627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45987.753460879627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45987.753460879627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45987.753460879627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45987.753460879627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45987.753460879627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45987.753460879627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45987.753460879627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45987.753460879627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45987.753460879627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45987.753460879627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45987.753460879627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45987.753460879627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45987.753460879627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45987.753460879627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45987.753460879627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45987.753460879627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45987.753460879627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45987.753460879627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45987.753460879627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45987.753460879627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45987.753460879627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45987.753460879627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45987.753460879627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45987.753460879627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45987.753460879627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45987.753460879627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45987.753460879627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45987.753460879627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45987.753460879627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45987.753460879627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45987.753460879627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45987.753460879627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45987.753460879627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45987.753460879627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45987.753460879627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45987.753460879627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45987.753460879627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45987.753460879627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45987.753460879627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45987.753460879627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45987.753460879627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45987.753460879627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45987.753460879627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45987.753460879627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45987.753460879627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45987.753460879627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45987.753460879627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45987.753460879627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45987.753460879627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45987.753460879627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45987.753460879627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45987.753460879627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45987.753460879627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45987.753460879627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45987.753460879627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45987.753460879627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45987.753460879627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45987.753460879627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45987.753460879627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45987.753460879627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45987.753460879627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45987.753460879627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45987.753460879627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45987.753460879627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45987.753460879627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45987.753460879627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45987.753460879627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45987.753460879627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45987.753460879627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45987.753460879627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45987.753460879627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45987.753460879627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45987.753460879627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45987.753460879627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45987.753460879627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45987.753460879627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45987.753460879627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45987.753460879627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45987.753460879627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45987.753460879627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45987.753460879627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45987.753460879627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45987.753460879627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45987.753460879627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45987.753460879627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45987.753460879627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45987.753460879627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45987.753460879627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45987.753460879627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45987.753460879627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45987.753460879627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45987.753460879627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45987.753460879627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45987.753460879627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45987.753460879627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45987.753460879627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45987.753460879627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45987.753460879627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45987.753460879627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45987.753460879627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45987.753460879627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45987.753460879627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45987.753460879627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45987.753460879627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45987.753460879627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45987.753460879627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45987.753460879627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45987.753460879627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45987.753460879627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45987.753460879627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45987.753460879627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45987.753460879627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45987.753460879627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45987.753460879627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45987.753460879627</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45987.753460879627</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45987.753460879627</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45987.753460879627</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45987.753460879627</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45987.753460879627</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45987.753460879627</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45987.753460879627</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45987.753460879627</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45987.753460879627</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45987.753460879627</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45987.753460879627</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tabSelected="1" workbookViewId="0">
      <selection activeCell="D8" sqref="D8"/>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95.921400694438489</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39103</v>
      </c>
      <c r="F3" s="38">
        <v>45926.188877314817</v>
      </c>
      <c r="G3" s="105">
        <f t="shared" ref="G3" ca="1" si="0">IFERROR(NOW()-F3,"")</f>
        <v>61.564583564810164</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39103</v>
      </c>
      <c r="F4" s="107">
        <v>45948.661111111112</v>
      </c>
      <c r="G4" s="108">
        <f t="shared" ref="G4" ca="1" si="1">IFERROR(NOW()-F4,"")</f>
        <v>39.092349768514396</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6.3801622685132315</v>
      </c>
      <c r="H5" s="119">
        <v>45981.360798611109</v>
      </c>
      <c r="I5" s="106" t="str">
        <f>IFERROR(VLOOKUP(D5,DB!A:F,6,0),"")</f>
        <v>SCECO</v>
      </c>
      <c r="J5" s="106" t="str">
        <f>IFERROR(VLOOKUP(D5,DB!A:G,7,0),"")</f>
        <v>Dead</v>
      </c>
      <c r="K5" s="106" t="s">
        <v>39121</v>
      </c>
      <c r="L5" s="106" t="str">
        <f>IFERROR(VLOOKUP(D5,DB!A:I,9,0),"")</f>
        <v>Latis</v>
      </c>
    </row>
    <row r="6" spans="1:13" s="39" customFormat="1">
      <c r="A6" s="37"/>
      <c r="B6" s="37" t="str">
        <f>IFERROR(VLOOKUP(D6,DB!A:K,11,0),"")</f>
        <v/>
      </c>
      <c r="C6" s="37"/>
      <c r="D6" s="37"/>
      <c r="E6" s="37"/>
      <c r="F6" s="38"/>
      <c r="G6" s="108">
        <f t="shared" ref="G6:G42" ca="1" si="2">IFERROR(NOW()-F6,"")</f>
        <v>45987.753460879627</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45987.753460879627</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45987.753460879627</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45987.753460879627</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45987.753460879627</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45987.753460879627</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45987.753460879627</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45987.753460879627</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t="shared" ca="1" si="2"/>
        <v>45987.753460879627</v>
      </c>
      <c r="H14" s="38"/>
      <c r="I14" s="37" t="str">
        <f>IFERROR(VLOOKUP(D14,DB!A:F,6,0),"")</f>
        <v/>
      </c>
      <c r="J14" s="37" t="str">
        <f>IFERROR(VLOOKUP(D14,DB!A:G,7,0),"")</f>
        <v/>
      </c>
      <c r="K14" s="37"/>
      <c r="L14" s="37" t="str">
        <f>IFERROR(VLOOKUP(D14,DB!A:I,9,0),"")</f>
        <v/>
      </c>
    </row>
    <row r="15" spans="1:13" s="39" customFormat="1">
      <c r="A15" s="37"/>
      <c r="B15" s="147" t="str">
        <f>IFERROR(VLOOKUP(D15,DB!A:K,11,0),"")</f>
        <v/>
      </c>
      <c r="C15" s="37"/>
      <c r="D15" s="37"/>
      <c r="E15" s="37"/>
      <c r="F15" s="38"/>
      <c r="G15" s="148">
        <f t="shared" ca="1" si="2"/>
        <v>45987.753460879627</v>
      </c>
      <c r="H15" s="38"/>
      <c r="I15" s="147" t="str">
        <f>IFERROR(VLOOKUP(D15,DB!A:F,6,0),"")</f>
        <v/>
      </c>
      <c r="J15" s="147" t="str">
        <f>IFERROR(VLOOKUP(D15,DB!A:G,7,0),"")</f>
        <v/>
      </c>
      <c r="K15" s="37"/>
      <c r="L15" s="147" t="str">
        <f>IFERROR(VLOOKUP(D15,DB!A:I,9,0),"")</f>
        <v/>
      </c>
    </row>
    <row r="16" spans="1:13" s="39" customFormat="1">
      <c r="A16" s="37"/>
      <c r="B16" s="147" t="str">
        <f>IFERROR(VLOOKUP(D16,DB!A:K,11,0),"")</f>
        <v/>
      </c>
      <c r="C16" s="37"/>
      <c r="D16" s="37"/>
      <c r="E16" s="37"/>
      <c r="F16" s="38"/>
      <c r="G16" s="148">
        <f t="shared" ca="1" si="2"/>
        <v>45987.753460879627</v>
      </c>
      <c r="H16" s="38"/>
      <c r="I16" s="147" t="str">
        <f>IFERROR(VLOOKUP(D16,DB!A:F,6,0),"")</f>
        <v/>
      </c>
      <c r="J16" s="147" t="str">
        <f>IFERROR(VLOOKUP(D16,DB!A:G,7,0),"")</f>
        <v/>
      </c>
      <c r="K16" s="37"/>
      <c r="L16" s="147" t="str">
        <f>IFERROR(VLOOKUP(D16,DB!A:I,9,0),"")</f>
        <v/>
      </c>
    </row>
    <row r="17" spans="1:12" s="39" customFormat="1">
      <c r="A17" s="37"/>
      <c r="B17" s="147" t="str">
        <f>IFERROR(VLOOKUP(D17,DB!A:K,11,0),"")</f>
        <v/>
      </c>
      <c r="C17" s="37"/>
      <c r="D17" s="37"/>
      <c r="E17" s="37"/>
      <c r="F17" s="38"/>
      <c r="G17" s="148">
        <f t="shared" ca="1" si="2"/>
        <v>45987.753460879627</v>
      </c>
      <c r="H17" s="38"/>
      <c r="I17" s="147" t="str">
        <f>IFERROR(VLOOKUP(D17,DB!A:F,6,0),"")</f>
        <v/>
      </c>
      <c r="J17" s="147" t="str">
        <f>IFERROR(VLOOKUP(D17,DB!A:G,7,0),"")</f>
        <v/>
      </c>
      <c r="K17" s="37"/>
      <c r="L17" s="147" t="str">
        <f>IFERROR(VLOOKUP(D17,DB!A:I,9,0),"")</f>
        <v/>
      </c>
    </row>
    <row r="18" spans="1:12" s="39" customFormat="1">
      <c r="A18" s="37"/>
      <c r="B18" s="147" t="str">
        <f>IFERROR(VLOOKUP(D18,DB!A:K,11,0),"")</f>
        <v/>
      </c>
      <c r="C18" s="37"/>
      <c r="D18" s="37"/>
      <c r="E18" s="37"/>
      <c r="F18" s="38"/>
      <c r="G18" s="148">
        <f t="shared" ca="1" si="2"/>
        <v>45987.753460879627</v>
      </c>
      <c r="H18" s="38"/>
      <c r="I18" s="147" t="str">
        <f>IFERROR(VLOOKUP(D18,DB!A:F,6,0),"")</f>
        <v/>
      </c>
      <c r="J18" s="147" t="str">
        <f>IFERROR(VLOOKUP(D18,DB!A:G,7,0),"")</f>
        <v/>
      </c>
      <c r="K18" s="37"/>
      <c r="L18" s="147" t="str">
        <f>IFERROR(VLOOKUP(D18,DB!A:I,9,0),"")</f>
        <v/>
      </c>
    </row>
    <row r="19" spans="1:12" s="39" customFormat="1">
      <c r="A19" s="37"/>
      <c r="B19" s="147" t="str">
        <f>IFERROR(VLOOKUP(D19,DB!A:K,11,0),"")</f>
        <v/>
      </c>
      <c r="C19" s="37"/>
      <c r="D19" s="37"/>
      <c r="E19" s="37"/>
      <c r="F19" s="38"/>
      <c r="G19" s="148">
        <f t="shared" ca="1" si="2"/>
        <v>45987.753460879627</v>
      </c>
      <c r="H19" s="38"/>
      <c r="I19" s="147" t="str">
        <f>IFERROR(VLOOKUP(D19,DB!A:F,6,0),"")</f>
        <v/>
      </c>
      <c r="J19" s="147" t="str">
        <f>IFERROR(VLOOKUP(D19,DB!A:G,7,0),"")</f>
        <v/>
      </c>
      <c r="K19" s="37"/>
      <c r="L19" s="147" t="str">
        <f>IFERROR(VLOOKUP(D19,DB!A:I,9,0),"")</f>
        <v/>
      </c>
    </row>
    <row r="20" spans="1:12" s="39" customFormat="1">
      <c r="A20" s="37"/>
      <c r="B20" s="147" t="str">
        <f>IFERROR(VLOOKUP(D20,DB!A:K,11,0),"")</f>
        <v/>
      </c>
      <c r="C20" s="37"/>
      <c r="D20" s="37"/>
      <c r="E20" s="37"/>
      <c r="F20" s="38"/>
      <c r="G20" s="148">
        <f t="shared" ca="1" si="2"/>
        <v>45987.753460879627</v>
      </c>
      <c r="H20" s="38"/>
      <c r="I20" s="147" t="str">
        <f>IFERROR(VLOOKUP(D20,DB!A:F,6,0),"")</f>
        <v/>
      </c>
      <c r="J20" s="147" t="str">
        <f>IFERROR(VLOOKUP(D20,DB!A:G,7,0),"")</f>
        <v/>
      </c>
      <c r="K20" s="37"/>
      <c r="L20" s="147" t="str">
        <f>IFERROR(VLOOKUP(D20,DB!A:I,9,0),"")</f>
        <v/>
      </c>
    </row>
    <row r="21" spans="1:12" s="39" customFormat="1">
      <c r="A21" s="37"/>
      <c r="B21" s="147" t="str">
        <f>IFERROR(VLOOKUP(D21,DB!A:K,11,0),"")</f>
        <v/>
      </c>
      <c r="C21" s="37"/>
      <c r="D21" s="37"/>
      <c r="E21" s="37"/>
      <c r="F21" s="38"/>
      <c r="G21" s="148">
        <f t="shared" ca="1" si="2"/>
        <v>45987.753460879627</v>
      </c>
      <c r="H21" s="38"/>
      <c r="I21" s="147" t="str">
        <f>IFERROR(VLOOKUP(D21,DB!A:F,6,0),"")</f>
        <v/>
      </c>
      <c r="J21" s="147" t="str">
        <f>IFERROR(VLOOKUP(D21,DB!A:G,7,0),"")</f>
        <v/>
      </c>
      <c r="K21" s="37"/>
      <c r="L21" s="147" t="str">
        <f>IFERROR(VLOOKUP(D21,DB!A:I,9,0),"")</f>
        <v/>
      </c>
    </row>
    <row r="22" spans="1:12" s="39" customFormat="1">
      <c r="A22" s="37"/>
      <c r="B22" s="147" t="str">
        <f>IFERROR(VLOOKUP(D22,DB!A:K,11,0),"")</f>
        <v/>
      </c>
      <c r="C22" s="37"/>
      <c r="D22" s="37"/>
      <c r="E22" s="37"/>
      <c r="F22" s="38"/>
      <c r="G22" s="148">
        <f t="shared" ca="1" si="2"/>
        <v>45987.753460879627</v>
      </c>
      <c r="H22" s="38"/>
      <c r="I22" s="147" t="str">
        <f>IFERROR(VLOOKUP(D22,DB!A:F,6,0),"")</f>
        <v/>
      </c>
      <c r="J22" s="147" t="str">
        <f>IFERROR(VLOOKUP(D22,DB!A:G,7,0),"")</f>
        <v/>
      </c>
      <c r="K22" s="37"/>
      <c r="L22" s="147" t="str">
        <f>IFERROR(VLOOKUP(D22,DB!A:I,9,0),"")</f>
        <v/>
      </c>
    </row>
    <row r="23" spans="1:12" s="39" customFormat="1">
      <c r="A23" s="37"/>
      <c r="B23" s="147" t="str">
        <f>IFERROR(VLOOKUP(D23,DB!A:K,11,0),"")</f>
        <v/>
      </c>
      <c r="C23" s="37"/>
      <c r="D23" s="37"/>
      <c r="E23" s="37"/>
      <c r="F23" s="38"/>
      <c r="G23" s="148">
        <f t="shared" ca="1" si="2"/>
        <v>45987.753460879627</v>
      </c>
      <c r="H23" s="38"/>
      <c r="I23" s="147" t="str">
        <f>IFERROR(VLOOKUP(D23,DB!A:F,6,0),"")</f>
        <v/>
      </c>
      <c r="J23" s="147" t="str">
        <f>IFERROR(VLOOKUP(D23,DB!A:G,7,0),"")</f>
        <v/>
      </c>
      <c r="K23" s="37"/>
      <c r="L23" s="147" t="str">
        <f>IFERROR(VLOOKUP(D23,DB!A:I,9,0),"")</f>
        <v/>
      </c>
    </row>
    <row r="24" spans="1:12">
      <c r="A24" s="37"/>
      <c r="B24" s="147" t="str">
        <f>IFERROR(VLOOKUP(D24,DB!A:K,11,0),"")</f>
        <v/>
      </c>
      <c r="C24" s="37"/>
      <c r="D24" s="37"/>
      <c r="E24" s="37"/>
      <c r="F24" s="38"/>
      <c r="G24" s="148">
        <f t="shared" ca="1" si="2"/>
        <v>45987.753460879627</v>
      </c>
      <c r="H24" s="38"/>
      <c r="I24" s="147" t="str">
        <f>IFERROR(VLOOKUP(D24,DB!A:F,6,0),"")</f>
        <v/>
      </c>
      <c r="J24" s="147" t="str">
        <f>IFERROR(VLOOKUP(D24,DB!A:G,7,0),"")</f>
        <v/>
      </c>
      <c r="K24" s="37"/>
      <c r="L24" s="147" t="str">
        <f>IFERROR(VLOOKUP(D24,DB!A:I,9,0),"")</f>
        <v/>
      </c>
    </row>
    <row r="25" spans="1:12">
      <c r="A25" s="37"/>
      <c r="B25" s="147" t="str">
        <f>IFERROR(VLOOKUP(D25,DB!A:K,11,0),"")</f>
        <v/>
      </c>
      <c r="C25" s="37"/>
      <c r="D25" s="37"/>
      <c r="E25" s="37"/>
      <c r="F25" s="38"/>
      <c r="G25" s="148">
        <f t="shared" ca="1" si="2"/>
        <v>45987.753460879627</v>
      </c>
      <c r="H25" s="38"/>
      <c r="I25" s="147" t="str">
        <f>IFERROR(VLOOKUP(D25,DB!A:F,6,0),"")</f>
        <v/>
      </c>
      <c r="J25" s="147" t="str">
        <f>IFERROR(VLOOKUP(D25,DB!A:G,7,0),"")</f>
        <v/>
      </c>
      <c r="K25" s="37"/>
      <c r="L25" s="147" t="str">
        <f>IFERROR(VLOOKUP(D25,DB!A:I,9,0),"")</f>
        <v/>
      </c>
    </row>
    <row r="26" spans="1:12">
      <c r="A26" s="37"/>
      <c r="B26" s="147" t="str">
        <f>IFERROR(VLOOKUP(D26,DB!A:K,11,0),"")</f>
        <v/>
      </c>
      <c r="C26" s="37"/>
      <c r="D26" s="37"/>
      <c r="E26" s="37"/>
      <c r="F26" s="38"/>
      <c r="G26" s="148">
        <f t="shared" ca="1" si="2"/>
        <v>45987.753460879627</v>
      </c>
      <c r="H26" s="38"/>
      <c r="I26" s="147" t="str">
        <f>IFERROR(VLOOKUP(D26,DB!A:F,6,0),"")</f>
        <v/>
      </c>
      <c r="J26" s="147" t="str">
        <f>IFERROR(VLOOKUP(D26,DB!A:G,7,0),"")</f>
        <v/>
      </c>
      <c r="K26" s="37"/>
      <c r="L26" s="147" t="str">
        <f>IFERROR(VLOOKUP(D26,DB!A:I,9,0),"")</f>
        <v/>
      </c>
    </row>
    <row r="27" spans="1:12">
      <c r="A27" s="37"/>
      <c r="B27" s="147" t="str">
        <f>IFERROR(VLOOKUP(D27,DB!A:K,11,0),"")</f>
        <v/>
      </c>
      <c r="C27" s="37"/>
      <c r="D27" s="37"/>
      <c r="E27" s="37"/>
      <c r="F27" s="38"/>
      <c r="G27" s="148">
        <f t="shared" ca="1" si="2"/>
        <v>45987.753460879627</v>
      </c>
      <c r="H27" s="38"/>
      <c r="I27" s="147" t="str">
        <f>IFERROR(VLOOKUP(D27,DB!A:F,6,0),"")</f>
        <v/>
      </c>
      <c r="J27" s="147" t="str">
        <f>IFERROR(VLOOKUP(D27,DB!A:G,7,0),"")</f>
        <v/>
      </c>
      <c r="K27" s="37"/>
      <c r="L27" s="147" t="str">
        <f>IFERROR(VLOOKUP(D27,DB!A:I,9,0),"")</f>
        <v/>
      </c>
    </row>
    <row r="28" spans="1:12">
      <c r="A28" s="37"/>
      <c r="B28" s="147" t="str">
        <f>IFERROR(VLOOKUP(D28,DB!A:K,11,0),"")</f>
        <v/>
      </c>
      <c r="C28" s="37"/>
      <c r="D28" s="37"/>
      <c r="E28" s="37"/>
      <c r="F28" s="38"/>
      <c r="G28" s="148">
        <f t="shared" ca="1" si="2"/>
        <v>45987.753460879627</v>
      </c>
      <c r="H28" s="38"/>
      <c r="I28" s="147" t="str">
        <f>IFERROR(VLOOKUP(D28,DB!A:F,6,0),"")</f>
        <v/>
      </c>
      <c r="J28" s="147" t="str">
        <f>IFERROR(VLOOKUP(D28,DB!A:G,7,0),"")</f>
        <v/>
      </c>
      <c r="K28" s="37"/>
      <c r="L28" s="147" t="str">
        <f>IFERROR(VLOOKUP(D28,DB!A:I,9,0),"")</f>
        <v/>
      </c>
    </row>
    <row r="29" spans="1:12">
      <c r="A29" s="37"/>
      <c r="B29" s="147" t="str">
        <f>IFERROR(VLOOKUP(D29,DB!A:K,11,0),"")</f>
        <v/>
      </c>
      <c r="C29" s="37"/>
      <c r="D29" s="37"/>
      <c r="E29" s="37"/>
      <c r="F29" s="38"/>
      <c r="G29" s="148">
        <f t="shared" ca="1" si="2"/>
        <v>45987.753460879627</v>
      </c>
      <c r="H29" s="38"/>
      <c r="I29" s="147" t="str">
        <f>IFERROR(VLOOKUP(D29,DB!A:F,6,0),"")</f>
        <v/>
      </c>
      <c r="J29" s="147" t="str">
        <f>IFERROR(VLOOKUP(D29,DB!A:G,7,0),"")</f>
        <v/>
      </c>
      <c r="K29" s="37"/>
      <c r="L29" s="147" t="str">
        <f>IFERROR(VLOOKUP(D29,DB!A:I,9,0),"")</f>
        <v/>
      </c>
    </row>
    <row r="30" spans="1:12">
      <c r="A30" s="37"/>
      <c r="B30" s="147" t="str">
        <f>IFERROR(VLOOKUP(D30,DB!A:K,11,0),"")</f>
        <v/>
      </c>
      <c r="C30" s="37"/>
      <c r="D30" s="37"/>
      <c r="E30" s="37"/>
      <c r="F30" s="38"/>
      <c r="G30" s="148">
        <f t="shared" ca="1" si="2"/>
        <v>45987.753460879627</v>
      </c>
      <c r="H30" s="38"/>
      <c r="I30" s="147" t="str">
        <f>IFERROR(VLOOKUP(D30,DB!A:F,6,0),"")</f>
        <v/>
      </c>
      <c r="J30" s="147" t="str">
        <f>IFERROR(VLOOKUP(D30,DB!A:G,7,0),"")</f>
        <v/>
      </c>
      <c r="K30" s="37"/>
      <c r="L30" s="147" t="str">
        <f>IFERROR(VLOOKUP(D30,DB!A:I,9,0),"")</f>
        <v/>
      </c>
    </row>
    <row r="31" spans="1:12">
      <c r="A31" s="37"/>
      <c r="B31" s="147" t="str">
        <f>IFERROR(VLOOKUP(D31,DB!A:K,11,0),"")</f>
        <v/>
      </c>
      <c r="C31" s="37"/>
      <c r="D31" s="37"/>
      <c r="E31" s="37"/>
      <c r="F31" s="38"/>
      <c r="G31" s="148">
        <f t="shared" ca="1" si="2"/>
        <v>45987.753460879627</v>
      </c>
      <c r="H31" s="38"/>
      <c r="I31" s="147" t="str">
        <f>IFERROR(VLOOKUP(D31,DB!A:F,6,0),"")</f>
        <v/>
      </c>
      <c r="J31" s="147" t="str">
        <f>IFERROR(VLOOKUP(D31,DB!A:G,7,0),"")</f>
        <v/>
      </c>
      <c r="K31" s="37"/>
      <c r="L31" s="147" t="str">
        <f>IFERROR(VLOOKUP(D31,DB!A:I,9,0),"")</f>
        <v/>
      </c>
    </row>
    <row r="32" spans="1:12">
      <c r="A32" s="37"/>
      <c r="B32" s="147" t="str">
        <f>IFERROR(VLOOKUP(D32,DB!A:K,11,0),"")</f>
        <v/>
      </c>
      <c r="C32" s="37"/>
      <c r="D32" s="37"/>
      <c r="E32" s="37"/>
      <c r="F32" s="38"/>
      <c r="G32" s="148">
        <f t="shared" ca="1" si="2"/>
        <v>45987.753460879627</v>
      </c>
      <c r="H32" s="38"/>
      <c r="I32" s="147" t="str">
        <f>IFERROR(VLOOKUP(D32,DB!A:F,6,0),"")</f>
        <v/>
      </c>
      <c r="J32" s="147" t="str">
        <f>IFERROR(VLOOKUP(D32,DB!A:G,7,0),"")</f>
        <v/>
      </c>
      <c r="K32" s="37"/>
      <c r="L32" s="147" t="str">
        <f>IFERROR(VLOOKUP(D32,DB!A:I,9,0),"")</f>
        <v/>
      </c>
    </row>
    <row r="33" spans="1:12">
      <c r="A33" s="37"/>
      <c r="B33" s="147" t="str">
        <f>IFERROR(VLOOKUP(D33,DB!A:K,11,0),"")</f>
        <v/>
      </c>
      <c r="C33" s="37"/>
      <c r="D33" s="37"/>
      <c r="E33" s="37"/>
      <c r="F33" s="38"/>
      <c r="G33" s="148">
        <f t="shared" ca="1" si="2"/>
        <v>45987.753460879627</v>
      </c>
      <c r="H33" s="38"/>
      <c r="I33" s="147" t="str">
        <f>IFERROR(VLOOKUP(D33,DB!A:F,6,0),"")</f>
        <v/>
      </c>
      <c r="J33" s="147" t="str">
        <f>IFERROR(VLOOKUP(D33,DB!A:G,7,0),"")</f>
        <v/>
      </c>
      <c r="K33" s="37"/>
      <c r="L33" s="147" t="str">
        <f>IFERROR(VLOOKUP(D33,DB!A:I,9,0),"")</f>
        <v/>
      </c>
    </row>
    <row r="34" spans="1:12">
      <c r="A34" s="37"/>
      <c r="B34" s="147" t="str">
        <f>IFERROR(VLOOKUP(D34,DB!A:K,11,0),"")</f>
        <v/>
      </c>
      <c r="C34" s="37"/>
      <c r="D34" s="37"/>
      <c r="E34" s="37"/>
      <c r="F34" s="38"/>
      <c r="G34" s="148">
        <f t="shared" ca="1" si="2"/>
        <v>45987.753460879627</v>
      </c>
      <c r="H34" s="38"/>
      <c r="I34" s="147" t="str">
        <f>IFERROR(VLOOKUP(D34,DB!A:F,6,0),"")</f>
        <v/>
      </c>
      <c r="J34" s="147" t="str">
        <f>IFERROR(VLOOKUP(D34,DB!A:G,7,0),"")</f>
        <v/>
      </c>
      <c r="K34" s="37"/>
      <c r="L34" s="147" t="str">
        <f>IFERROR(VLOOKUP(D34,DB!A:I,9,0),"")</f>
        <v/>
      </c>
    </row>
    <row r="35" spans="1:12">
      <c r="A35" s="37"/>
      <c r="B35" s="147" t="str">
        <f>IFERROR(VLOOKUP(D35,DB!A:K,11,0),"")</f>
        <v/>
      </c>
      <c r="C35" s="37"/>
      <c r="D35" s="37"/>
      <c r="E35" s="37"/>
      <c r="F35" s="38"/>
      <c r="G35" s="148">
        <f t="shared" ca="1" si="2"/>
        <v>45987.753460879627</v>
      </c>
      <c r="H35" s="38"/>
      <c r="I35" s="147" t="str">
        <f>IFERROR(VLOOKUP(D35,DB!A:F,6,0),"")</f>
        <v/>
      </c>
      <c r="J35" s="147" t="str">
        <f>IFERROR(VLOOKUP(D35,DB!A:G,7,0),"")</f>
        <v/>
      </c>
      <c r="K35" s="37"/>
      <c r="L35" s="147" t="str">
        <f>IFERROR(VLOOKUP(D35,DB!A:I,9,0),"")</f>
        <v/>
      </c>
    </row>
    <row r="36" spans="1:12">
      <c r="A36" s="37"/>
      <c r="B36" s="147" t="str">
        <f>IFERROR(VLOOKUP(D36,DB!A:K,11,0),"")</f>
        <v/>
      </c>
      <c r="C36" s="37"/>
      <c r="D36" s="37"/>
      <c r="E36" s="37"/>
      <c r="F36" s="38"/>
      <c r="G36" s="148">
        <f t="shared" ca="1" si="2"/>
        <v>45987.753460879627</v>
      </c>
      <c r="H36" s="38"/>
      <c r="I36" s="147" t="str">
        <f>IFERROR(VLOOKUP(D36,DB!A:F,6,0),"")</f>
        <v/>
      </c>
      <c r="J36" s="147" t="str">
        <f>IFERROR(VLOOKUP(D36,DB!A:G,7,0),"")</f>
        <v/>
      </c>
      <c r="K36" s="37"/>
      <c r="L36" s="147" t="str">
        <f>IFERROR(VLOOKUP(D36,DB!A:I,9,0),"")</f>
        <v/>
      </c>
    </row>
    <row r="37" spans="1:12">
      <c r="A37" s="37"/>
      <c r="B37" s="147" t="str">
        <f>IFERROR(VLOOKUP(D37,DB!A:K,11,0),"")</f>
        <v/>
      </c>
      <c r="C37" s="37"/>
      <c r="D37" s="37"/>
      <c r="E37" s="37"/>
      <c r="F37" s="38"/>
      <c r="G37" s="148">
        <f t="shared" ca="1" si="2"/>
        <v>45987.753460879627</v>
      </c>
      <c r="H37" s="38"/>
      <c r="I37" s="147" t="str">
        <f>IFERROR(VLOOKUP(D37,DB!A:F,6,0),"")</f>
        <v/>
      </c>
      <c r="J37" s="147" t="str">
        <f>IFERROR(VLOOKUP(D37,DB!A:G,7,0),"")</f>
        <v/>
      </c>
      <c r="K37" s="37"/>
      <c r="L37" s="147" t="str">
        <f>IFERROR(VLOOKUP(D37,DB!A:I,9,0),"")</f>
        <v/>
      </c>
    </row>
    <row r="38" spans="1:12">
      <c r="A38" s="37"/>
      <c r="B38" s="147" t="str">
        <f>IFERROR(VLOOKUP(D38,DB!A:K,11,0),"")</f>
        <v/>
      </c>
      <c r="C38" s="37"/>
      <c r="D38" s="37"/>
      <c r="E38" s="37"/>
      <c r="F38" s="38"/>
      <c r="G38" s="148">
        <f t="shared" ca="1" si="2"/>
        <v>45987.753460879627</v>
      </c>
      <c r="H38" s="38"/>
      <c r="I38" s="147" t="str">
        <f>IFERROR(VLOOKUP(D38,DB!A:F,6,0),"")</f>
        <v/>
      </c>
      <c r="J38" s="147" t="str">
        <f>IFERROR(VLOOKUP(D38,DB!A:G,7,0),"")</f>
        <v/>
      </c>
      <c r="K38" s="37"/>
      <c r="L38" s="147" t="str">
        <f>IFERROR(VLOOKUP(D38,DB!A:I,9,0),"")</f>
        <v/>
      </c>
    </row>
    <row r="39" spans="1:12">
      <c r="A39" s="37"/>
      <c r="B39" s="147" t="str">
        <f>IFERROR(VLOOKUP(D39,DB!A:K,11,0),"")</f>
        <v/>
      </c>
      <c r="C39" s="37"/>
      <c r="D39" s="37"/>
      <c r="E39" s="37"/>
      <c r="F39" s="38"/>
      <c r="G39" s="148">
        <f t="shared" ca="1" si="2"/>
        <v>45987.753460879627</v>
      </c>
      <c r="H39" s="38"/>
      <c r="I39" s="147" t="str">
        <f>IFERROR(VLOOKUP(D39,DB!A:F,6,0),"")</f>
        <v/>
      </c>
      <c r="J39" s="147" t="str">
        <f>IFERROR(VLOOKUP(D39,DB!A:G,7,0),"")</f>
        <v/>
      </c>
      <c r="K39" s="37"/>
      <c r="L39" s="147" t="str">
        <f>IFERROR(VLOOKUP(D39,DB!A:I,9,0),"")</f>
        <v/>
      </c>
    </row>
    <row r="40" spans="1:12">
      <c r="A40" s="37"/>
      <c r="B40" s="147" t="str">
        <f>IFERROR(VLOOKUP(D40,DB!A:K,11,0),"")</f>
        <v/>
      </c>
      <c r="C40" s="37"/>
      <c r="D40" s="37"/>
      <c r="E40" s="37"/>
      <c r="F40" s="38"/>
      <c r="G40" s="148">
        <f t="shared" ca="1" si="2"/>
        <v>45987.753460879627</v>
      </c>
      <c r="H40" s="38"/>
      <c r="I40" s="147" t="str">
        <f>IFERROR(VLOOKUP(D40,DB!A:F,6,0),"")</f>
        <v/>
      </c>
      <c r="J40" s="147" t="str">
        <f>IFERROR(VLOOKUP(D40,DB!A:G,7,0),"")</f>
        <v/>
      </c>
      <c r="K40" s="37"/>
      <c r="L40" s="147" t="str">
        <f>IFERROR(VLOOKUP(D40,DB!A:I,9,0),"")</f>
        <v/>
      </c>
    </row>
    <row r="41" spans="1:12">
      <c r="A41" s="37"/>
      <c r="B41" s="147" t="str">
        <f>IFERROR(VLOOKUP(D41,DB!A:K,11,0),"")</f>
        <v/>
      </c>
      <c r="C41" s="37"/>
      <c r="D41" s="37"/>
      <c r="E41" s="37"/>
      <c r="F41" s="38"/>
      <c r="G41" s="148">
        <f t="shared" ca="1" si="2"/>
        <v>45987.753460879627</v>
      </c>
      <c r="H41" s="38"/>
      <c r="I41" s="147" t="str">
        <f>IFERROR(VLOOKUP(D41,DB!A:F,6,0),"")</f>
        <v/>
      </c>
      <c r="J41" s="147" t="str">
        <f>IFERROR(VLOOKUP(D41,DB!A:G,7,0),"")</f>
        <v/>
      </c>
      <c r="K41" s="37"/>
      <c r="L41" s="147" t="str">
        <f>IFERROR(VLOOKUP(D41,DB!A:I,9,0),"")</f>
        <v/>
      </c>
    </row>
    <row r="42" spans="1:12">
      <c r="A42" s="37"/>
      <c r="B42" s="147" t="str">
        <f>IFERROR(VLOOKUP(D42,DB!A:K,11,0),"")</f>
        <v/>
      </c>
      <c r="C42" s="37"/>
      <c r="D42" s="37"/>
      <c r="E42" s="37"/>
      <c r="F42" s="38"/>
      <c r="G42" s="148">
        <f t="shared" ca="1" si="2"/>
        <v>45987.753460879627</v>
      </c>
      <c r="H42" s="38"/>
      <c r="I42" s="147" t="str">
        <f>IFERROR(VLOOKUP(D42,DB!A:F,6,0),"")</f>
        <v/>
      </c>
      <c r="J42" s="147" t="str">
        <f>IFERROR(VLOOKUP(D42,DB!A:G,7,0),"")</f>
        <v/>
      </c>
      <c r="K42" s="37"/>
      <c r="L42" s="14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24" t="s">
        <v>39122</v>
      </c>
      <c r="B2" s="124" t="s">
        <v>5398</v>
      </c>
      <c r="C2" s="124">
        <v>1</v>
      </c>
      <c r="D2" s="124" t="s">
        <v>28857</v>
      </c>
      <c r="E2" s="106" t="s">
        <v>39021</v>
      </c>
      <c r="F2" s="107">
        <v>45987.738703703704</v>
      </c>
      <c r="G2" s="72">
        <f ca="1">IFERROR(NOW()-F2,"-")</f>
        <v>1.4757175922568422E-2</v>
      </c>
      <c r="H2" s="107">
        <v>45987.732997685183</v>
      </c>
      <c r="I2" s="149" t="str">
        <f>IFERROR(VLOOKUP(D2,DB!A:F,6,0),"")</f>
        <v>Generator-SG</v>
      </c>
      <c r="J2" s="124" t="str">
        <f>IFERROR(VLOOKUP(D2,DB!A:G,7,0),"")</f>
        <v>Vandalized</v>
      </c>
      <c r="K2" s="124" t="s">
        <v>39123</v>
      </c>
      <c r="L2" s="128" t="str">
        <f>IFERROR(VLOOKUP(D2,DB!A:I,9,0),"")</f>
        <v>Latis</v>
      </c>
    </row>
    <row r="3" spans="1:16382" ht="31.5" customHeight="1">
      <c r="A3"/>
      <c r="B3" s="124" t="str">
        <f>IFERROR(VLOOKUP(D3,DB!A:K,11,0),"")</f>
        <v/>
      </c>
      <c r="C3" s="125"/>
      <c r="D3" s="124"/>
      <c r="E3" s="106"/>
      <c r="F3"/>
      <c r="G3" s="72">
        <f ca="1">IFERROR(NOW()-F3,"-")</f>
        <v>45987.753460879627</v>
      </c>
      <c r="H3"/>
      <c r="I3" s="124" t="str">
        <f>IFERROR(VLOOKUP(D3,DB!A:F,6,0),"")</f>
        <v/>
      </c>
      <c r="J3" s="145" t="str">
        <f>IFERROR(VLOOKUP(D3,DB!A:G,7,0),"")</f>
        <v/>
      </c>
      <c r="K3" s="127"/>
      <c r="L3" s="146" t="str">
        <f>IFERROR(VLOOKUP(D3,DB!A:I,9,0),"")</f>
        <v/>
      </c>
    </row>
    <row r="4" spans="1:16382" ht="31.5" customHeight="1">
      <c r="A4"/>
      <c r="B4" s="124" t="str">
        <f>IFERROR(VLOOKUP(D4,DB!A:K,11,0),"")</f>
        <v/>
      </c>
      <c r="C4" s="125"/>
      <c r="D4" s="124"/>
      <c r="E4" s="106"/>
      <c r="F4"/>
      <c r="G4" s="72">
        <f ca="1">IFERROR(NOW()-F4,"-")</f>
        <v>45987.753460879627</v>
      </c>
      <c r="H4"/>
      <c r="I4" s="124" t="str">
        <f>IFERROR(VLOOKUP(D4,DB!A:F,6,0),"")</f>
        <v/>
      </c>
      <c r="J4" s="145" t="str">
        <f>IFERROR(VLOOKUP(D4,DB!A:G,7,0),"")</f>
        <v/>
      </c>
      <c r="K4" s="127"/>
      <c r="L4" s="146" t="str">
        <f>IFERROR(VLOOKUP(D4,DB!A:I,9,0),"")</f>
        <v/>
      </c>
    </row>
    <row r="5" spans="1:16382" ht="31.5" customHeight="1">
      <c r="A5"/>
      <c r="B5" s="124" t="str">
        <f>IFERROR(VLOOKUP(D5,DB!A:K,11,0),"")</f>
        <v/>
      </c>
      <c r="C5" s="125"/>
      <c r="D5" s="124"/>
      <c r="E5" s="106"/>
      <c r="F5"/>
      <c r="G5" s="72">
        <f ca="1">IFERROR(NOW()-F5,"-")</f>
        <v>45987.753460879627</v>
      </c>
      <c r="H5"/>
      <c r="I5" s="124" t="str">
        <f>IFERROR(VLOOKUP(D5,DB!A:F,6,0),"")</f>
        <v/>
      </c>
      <c r="J5" s="145" t="str">
        <f>IFERROR(VLOOKUP(D5,DB!A:G,7,0),"")</f>
        <v/>
      </c>
      <c r="K5" s="127"/>
      <c r="L5" s="146" t="str">
        <f>IFERROR(VLOOKUP(D5,DB!A:I,9,0),"")</f>
        <v/>
      </c>
    </row>
    <row r="6" spans="1:16382" ht="31.5" customHeight="1">
      <c r="A6"/>
      <c r="B6" s="124" t="str">
        <f>IFERROR(VLOOKUP(D6,DB!A:K,11,0),"")</f>
        <v/>
      </c>
      <c r="C6" s="125"/>
      <c r="D6" s="124"/>
      <c r="E6" s="106"/>
      <c r="F6"/>
      <c r="G6" s="72">
        <f ca="1">IFERROR(NOW()-F6,"-")</f>
        <v>45987.753460879627</v>
      </c>
      <c r="H6"/>
      <c r="I6" s="124" t="str">
        <f>IFERROR(VLOOKUP(D6,DB!A:F,6,0),"")</f>
        <v/>
      </c>
      <c r="J6" s="145" t="str">
        <f>IFERROR(VLOOKUP(D6,DB!A:G,7,0),"")</f>
        <v/>
      </c>
      <c r="K6" s="127"/>
      <c r="L6" s="146" t="str">
        <f>IFERROR(VLOOKUP(D6,DB!A:I,9,0),"")</f>
        <v/>
      </c>
    </row>
    <row r="7" spans="1:16382" ht="31.5" customHeight="1">
      <c r="A7"/>
      <c r="B7" s="124" t="str">
        <f>IFERROR(VLOOKUP(D7,DB!A:K,11,0),"")</f>
        <v/>
      </c>
      <c r="C7" s="125"/>
      <c r="D7" s="124"/>
      <c r="E7" s="106"/>
      <c r="F7"/>
      <c r="G7" s="72">
        <f ca="1">IFERROR(NOW()-F7,"-")</f>
        <v>45987.753460879627</v>
      </c>
      <c r="H7"/>
      <c r="I7" s="124" t="str">
        <f>IFERROR(VLOOKUP(D7,DB!A:F,6,0),"")</f>
        <v/>
      </c>
      <c r="J7" s="145" t="str">
        <f>IFERROR(VLOOKUP(D7,DB!A:G,7,0),"")</f>
        <v/>
      </c>
      <c r="K7" s="127"/>
      <c r="L7" s="146" t="str">
        <f>IFERROR(VLOOKUP(D7,DB!A:I,9,0),"")</f>
        <v/>
      </c>
    </row>
    <row r="8" spans="1:16382" ht="31.5" customHeight="1">
      <c r="A8" s="123"/>
      <c r="B8" s="124" t="str">
        <f>IFERROR(VLOOKUP(D8,DB!A:K,11,0),"")</f>
        <v/>
      </c>
      <c r="C8" s="125"/>
      <c r="D8" s="124"/>
      <c r="E8" s="106"/>
      <c r="F8" s="126"/>
      <c r="G8" s="72">
        <f ca="1">IFERROR(NOW()-F8,"-")</f>
        <v>45987.753460879627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45987.753460879627</v>
      </c>
      <c r="H9" s="126"/>
      <c r="I9" s="124" t="str">
        <f>IFERROR(VLOOKUP(D9,DB!A:F,6,0),"")</f>
        <v/>
      </c>
      <c r="J9" s="124" t="str">
        <f>IFERROR(VLOOKUP(D9,DB!A:G,7,0),"")</f>
        <v/>
      </c>
      <c r="K9" s="127" t="s">
        <v>39124</v>
      </c>
      <c r="L9" s="128" t="str">
        <f>IFERROR(VLOOKUP(D9,DB!A:I,9,0),"")</f>
        <v/>
      </c>
    </row>
    <row r="10" spans="1:16382" ht="31.5" customHeight="1">
      <c r="A10" s="123"/>
      <c r="B10" s="124" t="str">
        <f>IFERROR(VLOOKUP(D10,DB!A:K,11,0),"")</f>
        <v/>
      </c>
      <c r="C10" s="125"/>
      <c r="D10" s="124"/>
      <c r="E10" s="106"/>
      <c r="F10" s="126"/>
      <c r="G10" s="72">
        <f ca="1">IFERROR(NOW()-F10,"-")</f>
        <v>45987.753460879627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45987.753460879627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45987.753460879627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45987.753460879627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45987.753460879627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45987.753460879627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45987.753460879627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45987.753460879627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45987.753460879627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45987.753460879627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45987.753460879627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45987.753460879627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45987.753460879627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2"/>
      <c r="E23" s="106"/>
      <c r="F23" s="126"/>
      <c r="G23" s="72">
        <f ca="1">IFERROR(NOW()-F23,"-")</f>
        <v>45987.753460879627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45987.753460879627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45987.753460879627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45987.753460879627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45987.753460879627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45987.753460879627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45987.753460879627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2"/>
      <c r="E30" s="106"/>
      <c r="F30" s="126"/>
      <c r="G30" s="72">
        <f ca="1">IFERROR(NOW()-F30,"-")</f>
        <v>45987.753460879627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45987.753460879627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45987.753460879627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45987.753460879627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45987.753460879627</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45987.753460879627</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45987.753460879627</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2"/>
      <c r="E37" s="106"/>
      <c r="F37" s="126"/>
      <c r="G37" s="72">
        <f ca="1">IFERROR(NOW()-F37,"-")</f>
        <v>45987.753460879627</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45987.753460879627</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45987.753460879627</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45987.753460879627</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45987.753460879627</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45987.753460879627</v>
      </c>
      <c r="H42" s="126"/>
      <c r="I42" s="124" t="str">
        <f>IFERROR(VLOOKUP(D42,DB!A:F,6,0),"")</f>
        <v/>
      </c>
      <c r="J42" s="124" t="str">
        <f>IFERROR(VLOOKUP(D42,DB!A:G,7,0),"")</f>
        <v/>
      </c>
      <c r="K42" s="127"/>
      <c r="L42" s="128"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2025-11-26T15:05:01Z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