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67" documentId="120_S{2AC9BD13-BADA-5192-A53E-5A8FF88502F6}" xr6:coauthVersionLast="47" xr6:coauthVersionMax="47" xr10:uidLastSave="{ADD1DA6F-2B29-41C2-A0CB-508483CC678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<sst xmlns="http://schemas.openxmlformats.org/spreadsheetml/2006/main" count="180289" uniqueCount="39127">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</sst>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311.68880069444276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1.308310184685979E-2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45974.637226620369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45974.637226620369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45974.637226620369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45974.637226620369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45974.637226620369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45974.637226620369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45974.637226620369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45974.637226620369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45974.637226620369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45974.637226620369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45974.637226620369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45974.637226620369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45974.637226620369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45974.637226620369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45974.637226620369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45974.637226620369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45974.637226620369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45974.637226620369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45974.637226620369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45974.637226620369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45974.637226620369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45974.637226620369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45974.637226620369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45974.637226620369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45974.637226620369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45974.637226620369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45974.637226620369</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45974.637226620369</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45974.637226620369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45974.637226620369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45974.637226620369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45974.637226620369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45974.637226620369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45974.637226620369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45974.637226620369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45974.637226620369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45974.637226620369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45974.637226620369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45974.637226620369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45974.637226620369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45974.637226620369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45974.637226620369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45974.637226620369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45974.637226620369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45974.637226620369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45974.637226620369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45974.637226620369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45974.637226620369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45974.637226620369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45974.637226620369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45974.637226620369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45974.637226620369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45974.637226620369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45974.637226620369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45974.637226620369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45974.637226620369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45974.637226620369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45974.637226620369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45974.637226620369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45974.637226620369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45974.637226620369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45974.637226620369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45974.637226620369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45974.637226620369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45974.637226620369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45974.637226620369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45974.637226620369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45974.637226620369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45974.637226620369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45974.637226620369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45974.637226620369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45974.637226620369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45974.637226620369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45974.637226620369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45974.637226620369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45974.637226620369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45974.637226620369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45974.637226620369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45974.637226620369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45974.637226620369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45974.637226620369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45974.637226620369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45974.637226620369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45974.637226620369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45974.637226620369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45974.637226620369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45974.637226620369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45974.637226620369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45974.637226620369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45974.637226620369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45974.637226620369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45974.637226620369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45974.637226620369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45974.637226620369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45974.637226620369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45974.637226620369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45974.637226620369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45974.637226620369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45974.637226620369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45974.637226620369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45974.637226620369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45974.637226620369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45974.637226620369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45974.637226620369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45974.637226620369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45974.637226620369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45974.637226620369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45974.637226620369</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59BCAFAA-8B83-4AC6-A931-F95FED781C9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149.63738865740743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9" t="s">
        <v>24607</v>
      </c>
      <c r="E4" s="103" t="s">
        <v>39021</v>
      </c>
      <c r="F4" s="104">
        <v>45974.525937500002</v>
      </c>
      <c r="G4" s="105">
        <f t="shared" ref="G4:G7" ca="1" si="1">IFERROR(NOW()-F4,"-")</f>
        <v>0.11128912036656402</v>
      </c>
      <c r="H4" s="104">
        <v>45974.512858796297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45974.60628472222</v>
      </c>
      <c r="G5" s="105">
        <f t="shared" ca="1" si="1"/>
        <v>3.094189814873971E-2</v>
      </c>
      <c r="H5" s="104">
        <v>45974.597256944442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26221</v>
      </c>
      <c r="E6" s="103" t="s">
        <v>39021</v>
      </c>
      <c r="F6" s="104">
        <v>45974.624085648145</v>
      </c>
      <c r="G6" s="105">
        <f t="shared" ca="1" si="1"/>
        <v>1.3140972223482095E-2</v>
      </c>
      <c r="H6" s="104">
        <v>45974.621678240743</v>
      </c>
      <c r="I6" s="18" t="str">
        <f>IFERROR(VLOOKUP(D6,DB!A:F,6,0),"")</f>
        <v>Generator-SG</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45974.637226620369</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45974.637226620369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45974.637226620369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45974.637226620369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45974.637226620369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45974.637226620369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45974.637226620369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45974.637226620369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45974.637226620369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45974.637226620369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45974.637226620369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45974.637226620369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45974.637226620369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45974.637226620369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45974.637226620369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45974.637226620369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45974.637226620369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45974.637226620369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45974.637226620369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45974.637226620369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45974.637226620369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45974.637226620369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45974.637226620369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45974.637226620369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45974.637226620369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45974.637226620369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45974.637226620369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45974.637226620369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45974.637226620369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45974.637226620369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45974.637226620369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45974.637226620369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45974.637226620369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45974.637226620369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45974.637226620369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45974.637226620369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45974.637226620369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45974.637226620369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45974.637226620369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45974.637226620369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45974.637226620369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45974.637226620369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45974.637226620369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45974.637226620369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45974.637226620369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45974.637226620369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45974.637226620369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45974.637226620369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45974.637226620369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45974.637226620369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45974.637226620369</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45974.637226620369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45974.637226620369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45974.637226620369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45974.637226620369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45974.637226620369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45974.637226620369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45974.637226620369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45974.637226620369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45974.637226620369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45974.637226620369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45974.637226620369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45974.637226620369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45974.637226620369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45974.637226620369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45974.637226620369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45974.637226620369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45974.637226620369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45974.637226620369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45974.637226620369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45974.637226620369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45974.637226620369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45974.637226620369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45974.637226620369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45974.637226620369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45974.637226620369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45974.637226620369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45974.637226620369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45974.637226620369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45974.637226620369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45974.637226620369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45974.637226620369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45974.637226620369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45974.637226620369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45974.637226620369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45974.637226620369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45974.637226620369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45974.637226620369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45974.637226620369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45974.637226620369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45974.637226620369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45974.637226620369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45974.637226620369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45974.637226620369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45974.637226620369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45974.637226620369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45974.637226620369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45974.637226620369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45974.637226620369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45974.637226620369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45974.637226620369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45974.637226620369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45974.637226620369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45974.637226620369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45974.637226620369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45974.637226620369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45974.637226620369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45974.637226620369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45974.637226620369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45974.637226620369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45974.637226620369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45974.637226620369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45974.637226620369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45974.637226620369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45974.637226620369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45974.637226620369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45974.637226620369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45974.637226620369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45974.637226620369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45974.637226620369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45974.637226620369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45974.637226620369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45974.637226620369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45974.637226620369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45974.637226620369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45974.637226620369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45974.637226620369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45974.637226620369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45974.637226620369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45974.637226620369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45974.637226620369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45974.637226620369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45974.637226620369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45974.637226620369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45974.637226620369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45974.637226620369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45974.637226620369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45974.637226620369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45974.637226620369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45974.637226620369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45974.637226620369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45974.637226620369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45974.637226620369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45974.637226620369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45974.637226620369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45974.637226620369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45974.637226620369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45974.637226620369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45974.637226620369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45974.637226620369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45974.637226620369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45974.637226620369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45974.637226620369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45974.637226620369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45974.637226620369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45974.637226620369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45974.637226620369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45974.637226620369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45974.637226620369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45974.637226620369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45974.637226620369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45974.637226620369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45974.637226620369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45974.637226620369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45974.637226620369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45974.637226620369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45974.637226620369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45974.637226620369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45974.637226620369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45974.637226620369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45974.637226620369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45974.637226620369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45974.637226620369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45974.637226620369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45974.637226620369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45974.637226620369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45974.637226620369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45974.637226620369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45974.637226620369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45974.637226620369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45974.637226620369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45974.637226620369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45974.637226620369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45974.637226620369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45974.637226620369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45974.637226620369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45974.637226620369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45974.637226620369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45974.637226620369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45974.637226620369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45974.637226620369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45974.637226620369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45974.637226620369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45974.637226620369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45974.637226620369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45974.637226620369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45974.637226620369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45974.637226620369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45974.637226620369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45974.637226620369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45974.637226620369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45974.637226620369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45974.637226620369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45974.637226620369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45974.637226620369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45974.637226620369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45974.637226620369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45974.637226620369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45974.637226620369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45974.637226620369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45974.637226620369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45974.637226620369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45974.637226620369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45974.637226620369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45974.637226620369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45974.637226620369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45974.637226620369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45974.637226620369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45974.637226620369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45974.637226620369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45974.637226620369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45974.637226620369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45974.637226620369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45974.637226620369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45974.637226620369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45974.637226620369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45974.637226620369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45974.637226620369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45974.637226620369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45974.637226620369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45974.637226620369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45974.637226620369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45974.637226620369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45974.637226620369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45974.637226620369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45974.637226620369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45974.637226620369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45974.637226620369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45974.637226620369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45974.637226620369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45974.637226620369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45974.637226620369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45974.637226620369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45974.637226620369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45974.637226620369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45974.637226620369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45974.637226620369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45974.637226620369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45974.637226620369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45974.637226620369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45974.637226620369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45974.637226620369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45974.637226620369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45974.637226620369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45974.637226620369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45974.637226620369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45974.637226620369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45974.637226620369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45974.637226620369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45974.637226620369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45974.637226620369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45974.637226620369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45974.637226620369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45974.637226620369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45974.637226620369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45974.637226620369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45974.637226620369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45974.637226620369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45974.637226620369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45974.637226620369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45974.637226620369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45974.637226620369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45974.637226620369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45974.637226620369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45974.637226620369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45974.637226620369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45974.637226620369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45974.637226620369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45974.637226620369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45974.637226620369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45974.637226620369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45974.637226620369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45974.637226620369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45974.637226620369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45974.637226620369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45974.637226620369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45974.637226620369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45974.637226620369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45974.637226620369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45974.637226620369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45974.637226620369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45974.637226620369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45974.637226620369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45974.637226620369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45974.637226620369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45974.637226620369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45974.637226620369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45974.637226620369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45974.637226620369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45974.637226620369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45974.637226620369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45974.637226620369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45974.637226620369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45974.637226620369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45974.637226620369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45974.637226620369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45974.637226620369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45974.637226620369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45974.637226620369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45974.637226620369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45974.637226620369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45974.637226620369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45974.637226620369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45974.637226620369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45974.637226620369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45974.637226620369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45974.637226620369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45974.637226620369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45974.637226620369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45974.637226620369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45974.637226620369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45974.637226620369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45974.637226620369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45974.637226620369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45974.637226620369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45974.637226620369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45974.637226620369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45974.637226620369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45974.637226620369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45974.637226620369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45974.637226620369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45974.637226620369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45974.637226620369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45974.637226620369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45974.637226620369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45974.637226620369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45974.637226620369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45974.637226620369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45974.637226620369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45974.637226620369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45974.637226620369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45974.637226620369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45974.637226620369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45974.637226620369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45974.637226620369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45974.637226620369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45974.637226620369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45974.637226620369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45974.637226620369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45974.637226620369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45974.637226620369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45974.637226620369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45974.637226620369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45974.637226620369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45974.637226620369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45974.637226620369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45974.637226620369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45974.637226620369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45974.637226620369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45974.637226620369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45974.637226620369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45974.637226620369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45974.637226620369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45974.637226620369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45974.637226620369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45974.637226620369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45974.637226620369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45974.637226620369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45974.637226620369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45974.637226620369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45974.637226620369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45974.637226620369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45974.637226620369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45974.637226620369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45974.637226620369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45974.637226620369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45974.637226620369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45974.637226620369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45974.637226620369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45974.637226620369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45974.637226620369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45974.637226620369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45974.637226620369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45974.637226620369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45974.637226620369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45974.637226620369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45974.637226620369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45974.637226620369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45974.637226620369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45974.637226620369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45974.637226620369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45974.637226620369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45974.637226620369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45974.637226620369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45974.637226620369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45974.637226620369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45974.637226620369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45974.637226620369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45974.637226620369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45974.637226620369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45974.637226620369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45974.637226620369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45974.637226620369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45974.637226620369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45974.637226620369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45974.637226620369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45974.637226620369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45974.637226620369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45974.637226620369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45974.637226620369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45974.637226620369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45974.637226620369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45974.637226620369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45974.637226620369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45974.637226620369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45974.637226620369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45974.637226620369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45974.637226620369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45974.637226620369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45974.637226620369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45974.637226620369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45974.637226620369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45974.637226620369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45974.637226620369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45974.637226620369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45974.637226620369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45974.637226620369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45974.637226620369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45974.637226620369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45974.637226620369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45974.637226620369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45974.637226620369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45974.637226620369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45974.637226620369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45974.637226620369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45974.637226620369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45974.637226620369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45974.637226620369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45974.637226620369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45974.637226620369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45974.637226620369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45974.637226620369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45974.637226620369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45974.637226620369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45974.637226620369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45974.637226620369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45974.637226620369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45974.637226620369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45974.637226620369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45974.637226620369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45974.637226620369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45974.637226620369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45974.637226620369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45974.637226620369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45974.637226620369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45974.637226620369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45974.637226620369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45974.637226620369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45974.637226620369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45974.637226620369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45974.637226620369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45974.637226620369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45974.637226620369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45974.637226620369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45974.637226620369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45974.637226620369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45974.637226620369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45974.637226620369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45974.637226620369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45974.637226620369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45974.637226620369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45974.637226620369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45974.637226620369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45974.637226620369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45974.637226620369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45974.637226620369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45974.637226620369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45974.637226620369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45974.637226620369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45974.637226620369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45974.637226620369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45974.637226620369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45974.637226620369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45974.637226620369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45974.637226620369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45974.637226620369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45974.637226620369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45974.637226620369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45974.637226620369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45974.637226620369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45974.637226620369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45974.637226620369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45974.637226620369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45974.637226620369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45974.637226620369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45974.637226620369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45974.637226620369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45974.637226620369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45974.637226620369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45974.637226620369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45974.637226620369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45974.637226620369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45974.637226620369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45974.637226620369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45974.637226620369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45974.637226620369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45974.637226620369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45974.637226620369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45974.637226620369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45974.637226620369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45974.637226620369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45974.637226620369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45974.637226620369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45974.637226620369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45974.637226620369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45974.637226620369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45974.637226620369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45974.637226620369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45974.637226620369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45974.637226620369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45974.637226620369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45974.637226620369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45974.637226620369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45974.637226620369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45974.637226620369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45974.637226620369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45974.637226620369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45974.637226620369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45974.637226620369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45974.637226620369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45974.637226620369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45974.637226620369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45974.637226620369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45974.637226620369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45974.637226620369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45974.637226620369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45974.637226620369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45974.637226620369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45974.637226620369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45974.637226620369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45974.637226620369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45974.637226620369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45974.637226620369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45974.637226620369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45974.637226620369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45974.637226620369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45974.637226620369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45974.637226620369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45974.637226620369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45974.637226620369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45974.637226620369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45974.637226620369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45974.637226620369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45974.637226620369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45974.637226620369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45974.637226620369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45974.637226620369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45974.637226620369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45974.637226620369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45974.637226620369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45974.637226620369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45974.637226620369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45974.637226620369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45974.637226620369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45974.637226620369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45974.637226620369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45974.637226620369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45974.637226620369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45974.637226620369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45974.637226620369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45974.637226620369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45974.637226620369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45974.637226620369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45974.637226620369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45974.637226620369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45974.637226620369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45974.637226620369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45974.637226620369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45974.637226620369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45974.637226620369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45974.637226620369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45974.637226620369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45974.637226620369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45974.637226620369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45974.637226620369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45974.637226620369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45974.637226620369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45974.637226620369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45974.637226620369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45974.637226620369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45974.637226620369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45974.637226620369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45974.637226620369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45974.637226620369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45974.637226620369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45974.637226620369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45974.637226620369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45974.637226620369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45974.637226620369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45974.637226620369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45974.637226620369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45974.637226620369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45974.637226620369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45974.637226620369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45974.637226620369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45974.637226620369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45974.637226620369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45974.637226620369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45974.637226620369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45974.637226620369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45974.637226620369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45974.637226620369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45974.637226620369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45974.637226620369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45974.637226620369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45974.637226620369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45974.637226620369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45974.637226620369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45974.637226620369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45974.637226620369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45974.637226620369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45974.637226620369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45974.637226620369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45974.637226620369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45974.637226620369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45974.637226620369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45974.637226620369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45974.637226620369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45974.637226620369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45974.637226620369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45974.637226620369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45974.637226620369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45974.637226620369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45974.637226620369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45974.637226620369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45974.637226620369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45974.637226620369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45974.637226620369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45974.637226620369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45974.637226620369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45974.637226620369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45974.637226620369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45974.637226620369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45974.637226620369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45974.637226620369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45974.637226620369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45974.637226620369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45974.637226620369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45974.637226620369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45974.637226620369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45974.637226620369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45974.637226620369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45974.637226620369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45974.637226620369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45974.637226620369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45974.637226620369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45974.637226620369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45974.637226620369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45974.637226620369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45974.637226620369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45974.637226620369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45974.637226620369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45974.637226620369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45974.637226620369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45974.637226620369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45974.637226620369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45974.637226620369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45974.637226620369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45974.637226620369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45974.637226620369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45974.637226620369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45974.637226620369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45974.637226620369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45974.637226620369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45974.637226620369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45974.637226620369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45974.637226620369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45974.637226620369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45974.637226620369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45974.637226620369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45974.637226620369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45974.637226620369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45974.637226620369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45974.637226620369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45974.637226620369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45974.637226620369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45974.637226620369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45974.637226620369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45974.637226620369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45974.637226620369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45974.637226620369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45974.637226620369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45974.637226620369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45974.637226620369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45974.637226620369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45974.637226620369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45974.637226620369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45974.637226620369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45974.637226620369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45974.637226620369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45974.637226620369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45974.637226620369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45974.637226620369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45974.637226620369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45974.637226620369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45974.637226620369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45974.637226620369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45974.637226620369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45974.637226620369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45974.637226620369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45974.637226620369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45974.637226620369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45974.637226620369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45974.637226620369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45974.637226620369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45974.637226620369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45974.637226620369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45974.637226620369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45974.637226620369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45974.637226620369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45974.637226620369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45974.637226620369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45974.637226620369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45974.637226620369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45974.637226620369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45974.637226620369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45974.637226620369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45974.637226620369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45974.637226620369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45974.637226620369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45974.637226620369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45974.637226620369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45974.637226620369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45974.637226620369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45974.637226620369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45974.637226620369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45974.637226620369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45974.637226620369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45974.637226620369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45974.637226620369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45974.637226620369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45974.637226620369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45974.637226620369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45974.637226620369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45974.637226620369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45974.637226620369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45974.637226620369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45974.637226620369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45974.637226620369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45974.637226620369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45974.637226620369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45974.637226620369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45974.637226620369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45974.637226620369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45974.637226620369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45974.637226620369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45974.637226620369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45974.637226620369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45974.637226620369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45974.637226620369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45974.637226620369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45974.637226620369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45974.637226620369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45974.637226620369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45974.637226620369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45974.637226620369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45974.637226620369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45974.637226620369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45974.637226620369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45974.637226620369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45974.637226620369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45974.637226620369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45974.637226620369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45974.637226620369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45974.637226620369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45974.637226620369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45974.637226620369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45974.637226620369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45974.637226620369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45974.637226620369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45974.637226620369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45974.637226620369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45974.637226620369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45974.637226620369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45974.637226620369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45974.637226620369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45974.637226620369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45974.637226620369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45974.637226620369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45974.637226620369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45974.637226620369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45974.637226620369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45974.637226620369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45974.637226620369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45974.637226620369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45974.637226620369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45974.637226620369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45974.637226620369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45974.637226620369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45974.637226620369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45974.637226620369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45974.637226620369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45974.637226620369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45974.637226620369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45974.637226620369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45974.637226620369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45974.637226620369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45974.637226620369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45974.637226620369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45974.637226620369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45974.637226620369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45974.637226620369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45974.637226620369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45974.637226620369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45974.637226620369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45974.637226620369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45974.637226620369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45974.637226620369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45974.637226620369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45974.637226620369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45974.637226620369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45974.637226620369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45974.637226620369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45974.637226620369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45974.637226620369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45974.637226620369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45974.637226620369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45974.637226620369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45974.637226620369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45974.637226620369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45974.637226620369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45974.637226620369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45974.637226620369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45974.637226620369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45974.637226620369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45974.637226620369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45974.637226620369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45974.637226620369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45974.637226620369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45974.637226620369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45974.637226620369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45974.637226620369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45974.637226620369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45974.637226620369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45974.637226620369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45974.637226620369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45974.637226620369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45974.637226620369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45974.637226620369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45974.637226620369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45974.637226620369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45974.637226620369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45974.637226620369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45974.637226620369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45974.637226620369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45974.637226620369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45974.637226620369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45974.637226620369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45974.637226620369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45974.637226620369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45974.637226620369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45974.637226620369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45974.637226620369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45974.637226620369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45974.637226620369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45974.637226620369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45974.637226620369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45974.637226620369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45974.637226620369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45974.637226620369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45974.637226620369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45974.637226620369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45974.637226620369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45974.637226620369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45974.637226620369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45974.637226620369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45974.637226620369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45974.637226620369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45974.637226620369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45974.637226620369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45974.637226620369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45974.637226620369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45974.637226620369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45974.637226620369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45974.637226620369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45974.637226620369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45974.637226620369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45974.637226620369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45974.637226620369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45974.637226620369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45974.637226620369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45974.637226620369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45974.637226620369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45974.637226620369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45974.637226620369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45974.637226620369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45974.637226620369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45974.637226620369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45974.637226620369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45974.637226620369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45974.637226620369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45974.637226620369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45974.637226620369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45974.637226620369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45974.637226620369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45974.637226620369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45974.637226620369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45974.637226620369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45974.637226620369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45974.637226620369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45974.637226620369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45974.637226620369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45974.637226620369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45974.637226620369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45974.637226620369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45974.637226620369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45974.637226620369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45974.637226620369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45974.637226620369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45974.637226620369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45974.637226620369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45974.637226620369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45974.637226620369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45974.637226620369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45974.637226620369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45974.637226620369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45974.637226620369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45974.637226620369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45974.637226620369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45974.637226620369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45974.637226620369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45974.637226620369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45974.637226620369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45974.637226620369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45974.637226620369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45974.637226620369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45974.637226620369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45974.637226620369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45974.637226620369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45974.637226620369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45974.637226620369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45974.637226620369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45974.637226620369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45974.637226620369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45974.637226620369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45974.637226620369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45974.637226620369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45974.637226620369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45974.637226620369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45974.637226620369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45974.637226620369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45974.637226620369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45974.637226620369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45974.637226620369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45974.637226620369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45974.637226620369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45974.637226620369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45974.637226620369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45974.637226620369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45974.637226620369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45974.637226620369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45974.637226620369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45974.637226620369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45974.637226620369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45974.637226620369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45974.637226620369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45974.637226620369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45974.637226620369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45974.637226620369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45974.637226620369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45974.637226620369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45974.637226620369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45974.637226620369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45974.637226620369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45974.637226620369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45974.637226620369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45974.637226620369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45974.637226620369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45974.637226620369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45974.637226620369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45974.637226620369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45974.637226620369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45974.637226620369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45974.637226620369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45974.637226620369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45974.637226620369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45974.637226620369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45974.637226620369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45974.637226620369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45974.637226620369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45974.637226620369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45974.637226620369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45974.637226620369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45974.637226620369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45974.637226620369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45974.637226620369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45974.637226620369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45974.637226620369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45974.637226620369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45974.637226620369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45974.637226620369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45974.637226620369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45974.637226620369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45974.637226620369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45974.637226620369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45974.637226620369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45974.637226620369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45974.637226620369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45974.637226620369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45974.637226620369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45974.637226620369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45974.637226620369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45974.637226620369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45974.637226620369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45974.637226620369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45974.637226620369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45974.637226620369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45974.637226620369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45974.637226620369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45974.637226620369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45974.637226620369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45974.637226620369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45974.637226620369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45974.637226620369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45974.637226620369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45974.637226620369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45974.637226620369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45974.637226620369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45974.637226620369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45974.637226620369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45974.637226620369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45974.637226620369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45974.637226620369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45974.637226620369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45974.637226620369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45974.637226620369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45974.637226620369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45974.637226620369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45974.637226620369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45974.637226620369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45974.637226620369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45974.637226620369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45974.637226620369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45974.637226620369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45974.637226620369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45974.637226620369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45974.637226620369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45974.637226620369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45974.637226620369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45974.637226620369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45974.637226620369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45974.637226620369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45974.637226620369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45974.637226620369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45974.637226620369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45974.637226620369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45974.637226620369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45974.637226620369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45974.637226620369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45974.637226620369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45974.637226620369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45974.637226620369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45974.637226620369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45974.637226620369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45974.637226620369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45974.637226620369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45974.637226620369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45974.637226620369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45974.637226620369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45974.637226620369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45974.637226620369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45974.637226620369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45974.637226620369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45974.637226620369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45974.637226620369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45974.637226620369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45974.637226620369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45974.637226620369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45974.637226620369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45974.637226620369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45974.637226620369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45974.637226620369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45974.637226620369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45974.637226620369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45974.637226620369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45974.637226620369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45974.637226620369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45974.637226620369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45974.637226620369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45974.637226620369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45974.637226620369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271.1565090277727</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32798</v>
      </c>
      <c r="E3" s="95" t="s">
        <v>39021</v>
      </c>
      <c r="F3" s="96">
        <v>45974.31527777778</v>
      </c>
      <c r="G3" s="97">
        <f ca="1">IFERROR(NOW()-F3,"")</f>
        <v>0.32194884258933598</v>
      </c>
      <c r="H3" s="96">
        <v>45974.309942129628</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45974.637226620369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45974.637226620369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45974.637226620369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45974.637226620369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45974.637226620369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45974.637226620369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45974.637226620369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45974.637226620369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45974.637226620369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45974.637226620369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45974.637226620369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45974.637226620369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45974.637226620369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45974.637226620369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45974.637226620369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45974.637226620369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45974.637226620369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45974.637226620369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45974.637226620369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45974.637226620369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45974.637226620369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45974.637226620369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45974.637226620369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45974.637226620369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45974.637226620369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45974.637226620369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45974.637226620369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45974.637226620369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45974.637226620369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45974.637226620369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45974.637226620369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45974.637226620369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45974.637226620369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45974.637226620369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45974.637226620369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45974.637226620369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45974.637226620369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45974.637226620369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45974.637226620369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45974.637226620369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45974.637226620369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45974.637226620369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45974.637226620369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45974.637226620369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45974.637226620369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45974.637226620369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45974.637226620369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45974.637226620369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45974.637226620369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45974.637226620369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45974.637226620369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45974.637226620369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45974.637226620369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45974.637226620369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45974.637226620369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45974.637226620369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45974.637226620369</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82.805166435180581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48.448349305552256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1" ca="1" si="1">IFERROR(NOW()-F4,"")</f>
        <v>25.976115509256488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33380</v>
      </c>
      <c r="E6" s="124" t="s">
        <v>39021</v>
      </c>
      <c r="F6" s="157">
        <v>45974.614872685182</v>
      </c>
      <c r="G6" s="126">
        <f t="shared" ca="1" si="1"/>
        <v>2.2353935186401941E-2</v>
      </c>
      <c r="H6" s="125">
        <v>45974.608622685184</v>
      </c>
      <c r="I6" s="124" t="str">
        <f>IFERROR(VLOOKUP(D6,DB!A:F,6,0),"")</f>
        <v>SCECO</v>
      </c>
      <c r="J6" s="124" t="str">
        <f>IFERROR(VLOOKUP(D6,DB!A:G,7,0),"")</f>
        <v>Weak</v>
      </c>
      <c r="K6" s="124" t="s">
        <v>39126</v>
      </c>
      <c r="L6" s="124" t="str">
        <f>IFERROR(VLOOKUP(D6,DB!A:I,9,0),"")</f>
        <v>Latis</v>
      </c>
    </row>
    <row r="7" spans="1:13">
      <c r="A7" s="124"/>
      <c r="B7" s="124" t="str">
        <f>IFERROR(VLOOKUP(D7,DB!A:K,11,0),"")</f>
        <v/>
      </c>
      <c r="C7" s="124"/>
      <c r="D7" s="124"/>
      <c r="E7" s="124"/>
      <c r="F7" s="124"/>
      <c r="G7" s="126">
        <f t="shared" ca="1" si="1"/>
        <v>45974.637226620369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45974.637226620369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45974.637226620369</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45974.637226620369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45974.637226620369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45974.637226620369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45974.637226620369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45974.637226620369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45974.637226620369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45974.637226620369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45974.637226620369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45974.637226620369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45974.637226620369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45974.637226620369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45974.637226620369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45974.637226620369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45974.637226620369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45974.637226620369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45974.637226620369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45974.637226620369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45974.637226620369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45974.637226620369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45974.637226620369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45974.637226620369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45974.637226620369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45974.637226620369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45974.637226620369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45974.637226620369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45974.637226620369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45974.637226620369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45974.637226620369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45974.637226620369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45974.637226620369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45974.637226620369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45974.637226620369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45974.637226620369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45974.637226620369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45974.637226620369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45974.637226620369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45974.637226620369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45974.637226620369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45974.637226620369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45974.637226620369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45974.637226620369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45974.637226620369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45974.637226620369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45974.637226620369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45974.637226620369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45974.637226620369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45974.637226620369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45974.637226620369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45974.637226620369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45974.637226620369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45974.637226620369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45974.637226620369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45974.637226620369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45974.637226620369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45974.637226620369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45974.637226620369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45974.637226620369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45974.637226620369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45974.637226620369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45974.637226620369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45974.637226620369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45974.637226620369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45974.637226620369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45974.637226620369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45974.637226620369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45974.637226620369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45974.637226620369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45974.637226620369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45974.637226620369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45974.637226620369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45974.637226620369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45974.637226620369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45974.637226620369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45974.637226620369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45974.637226620369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45974.637226620369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45974.637226620369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45974.637226620369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45974.637226620369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45974.637226620369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45974.637226620369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45974.637226620369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45974.637226620369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45974.637226620369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45974.637226620369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45974.637226620369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45974.637226620369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45974.637226620369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45974.637226620369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45974.637226620369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45974.637226620369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45974.637226620369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45974.637226620369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45974.637226620369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45974.637226620369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45974.637226620369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45974.637226620369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45974.637226620369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45974.637226620369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45974.637226620369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45974.637226620369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45974.637226620369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45974.637226620369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45974.637226620369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45974.637226620369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45974.637226620369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45974.637226620369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45974.637226620369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45974.637226620369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45974.637226620369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45974.637226620369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45974.637226620369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45974.637226620369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45974.637226620369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45974.637226620369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45974.637226620369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45974.637226620369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45974.637226620369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45974.637226620369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45974.637226620369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45974.637226620369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45974.637226620369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45974.637226620369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45974.637226620369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45974.637226620369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45974.637226620369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45974.637226620369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45974.637226620369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45974.637226620369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45974.637226620369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45974.637226620369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45974.637226620369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45974.637226620369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45974.637226620369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45974.637226620369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45974.637226620369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45974.637226620369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45974.637226620369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45974.637226620369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45974.637226620369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45974.637226620369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45974.637226620369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45974.637226620369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45974.637226620369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45974.637226620369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45974.637226620369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45974.637226620369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45974.637226620369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45974.637226620369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45974.637226620369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45974.637226620369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45974.637226620369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45974.637226620369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45974.637226620369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45974.637226620369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45974.637226620369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45974.637226620369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45974.637226620369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45974.637226620369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45974.637226620369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45974.637226620369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45974.637226620369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45974.637226620369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45974.637226620369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45974.637226620369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45974.637226620369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45974.637226620369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45974.637226620369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45974.637226620369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45974.637226620369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45974.637226620369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45974.637226620369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45974.637226620369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45974.637226620369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45974.637226620369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45974.637226620369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45974.637226620369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45974.637226620369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45974.637226620369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45974.637226620369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45974.637226620369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45974.637226620369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45974.637226620369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45974.637226620369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45974.637226620369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45974.637226620369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45974.637226620369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45974.637226620369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45974.637226620369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45974.637226620369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45974.637226620369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45974.637226620369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45974.637226620369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45974.637226620369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45974.637226620369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45974.637226620369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45974.637226620369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45974.637226620369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45974.637226620369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45974.637226620369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45974.637226620369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45974.637226620369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45974.637226620369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45974.637226620369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45974.637226620369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45974.637226620369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45974.637226620369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45974.637226620369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45974.637226620369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45974.637226620369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45974.637226620369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45974.637226620369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45974.637226620369</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45974.637226620369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45974.637226620369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45974.637226620369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45974.637226620369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45974.637226620369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45974.637226620369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45974.637226620369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45974.637226620369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45974.637226620369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45974.637226620369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45974.637226620369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45974.637226620369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45974.637226620369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45974.637226620369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45974.637226620369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45974.637226620369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45974.637226620369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45974.637226620369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45974.637226620369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45974.637226620369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45974.637226620369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45974.637226620369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45974.637226620369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45974.637226620369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45974.637226620369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45974.637226620369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45974.637226620369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45974.637226620369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45974.637226620369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45974.637226620369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45974.637226620369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45974.637226620369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45974.637226620369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45974.637226620369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45974.637226620369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45974.637226620369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45974.637226620369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45974.637226620369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45974.637226620369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45974.637226620369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45974.637226620369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45974.637226620369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45974.637226620369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45974.637226620369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45974.637226620369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45974.637226620369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45974.637226620369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45974.637226620369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45974.637226620369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45974.637226620369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45974.637226620369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45974.637226620369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45974.637226620369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45974.637226620369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45974.637226620369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45974.637226620369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45974.637226620369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45974.637226620369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45974.637226620369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45974.637226620369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45974.637226620369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45974.637226620369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45974.637226620369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45974.637226620369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45974.637226620369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45974.637226620369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45974.637226620369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45974.637226620369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45974.637226620369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45974.637226620369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45974.637226620369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45974.637226620369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45974.637226620369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45974.637226620369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45974.637226620369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45974.637226620369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45974.637226620369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45974.637226620369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45974.637226620369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45974.637226620369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45974.637226620369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45974.637226620369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45974.637226620369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45974.637226620369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45974.637226620369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45974.637226620369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45974.637226620369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45974.637226620369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45974.637226620369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45974.637226620369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45974.637226620369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45974.637226620369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45974.637226620369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45974.637226620369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45974.637226620369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45974.637226620369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45974.637226620369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45974.637226620369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45974.637226620369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45974.637226620369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45974.637226620369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45974.637226620369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45974.637226620369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45974.637226620369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45974.637226620369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45974.637226620369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45974.637226620369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45974.637226620369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45974.637226620369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45974.637226620369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45974.637226620369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45974.637226620369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45974.637226620369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45974.637226620369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45974.637226620369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45974.637226620369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45974.637226620369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45974.637226620369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45974.637226620369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45974.637226620369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45974.637226620369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45974.637226620369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45974.637226620369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45974.637226620369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45974.637226620369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45974.637226620369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45974.637226620369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45974.637226620369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45974.637226620369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45974.637226620369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45974.637226620369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45974.637226620369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45974.637226620369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45974.637226620369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45974.637226620369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45974.637226620369</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2025-11-13T12:17:37Z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