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269" documentId="13_ncr:1_{F6CB121F-512D-4AA6-A0C1-0FB36C537598}" xr6:coauthVersionLast="47" xr6:coauthVersionMax="47" xr10:uidLastSave="{072CA89E-0292-4951-B1AE-1802563ADF53}"/>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alcChain>
</file>

<file path=xl/sharedStrings.xml><?xml version="1.0" encoding="utf-8"?>
<sst xmlns="http://schemas.openxmlformats.org/spreadsheetml/2006/main" count="180293" uniqueCount="39133">
  <si>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</si>
  <si>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</si>
  <si>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</si>
  <si>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</si>
  <si>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</si>
  <si>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</si>
  <si>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</si>
  <si>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</si>
  <si>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</si>
  <si>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</si>
  <si>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</si>
  <si>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</si>
  <si>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</si>
  <si>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</si>
  <si>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</si>
  <si>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</si>
  <si>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</si>
  <si>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</si>
  <si>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</si>
  <si>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</si>
  <si>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</si>
  <si>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</si>
  <si>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</si>
  <si>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</si>
  <si>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</si>
  <si>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</si>
  <si>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</si>
  <si>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</si>
  <si>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</si>
  <si>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</si>
  <si>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</si>
  <si>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</si>
  <si>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</si>
  <si>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</si>
  <si>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</si>
  <si>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</si>
  <si>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</si>
  <si>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</si>
  <si>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</si>
  <si>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</si>
  <si>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</si>
  <si>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</si>
  <si>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</si>
  <si>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</si>
  <si>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</si>
  <si>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</si>
  <si>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</si>
  <si>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</si>
  <si>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</si>
  <si>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</si>
  <si>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</si>
  <si>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</si>
  <si>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</si>
  <si>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</si>
  <si>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</si>
  <si>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</si>
  <si>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</si>
  <si>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</si>
  <si>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</si>
  <si>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</si>
  <si>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</si>
  <si>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</si>
  <si>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</si>
  <si>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</si>
  <si>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</si>
  <si>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</si>
  <si>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</si>
  <si>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</si>
  <si>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</si>
  <si>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</si>
  <si>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</si>
  <si>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</si>
  <si>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</si>
  <si>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</si>
  <si>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</si>
  <si>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</si>
  <si>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</si>
  <si>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</si>
  <si>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</si>
  <si>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</si>
  <si>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</si>
  <si>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</si>
  <si>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</si>
  <si>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</si>
  <si>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</si>
  <si>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</si>
  <si>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</si>
  <si>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</si>
  <si>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</si>
  <si>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</si>
  <si>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</si>
  <si>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</si>
  <si>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</si>
  <si>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</si>
  <si>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</si>
  <si>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</si>
  <si>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</si>
  <si>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</si>
  <si>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</si>
  <si>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</si>
  <si>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</si>
  <si>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</si>
  <si>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</si>
  <si>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</si>
  <si>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</si>
  <si>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</si>
  <si>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</si>
  <si>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</si>
  <si>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</si>
  <si>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</si>
  <si>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</si>
  <si>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</si>
  <si>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</si>
  <si>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</si>
  <si>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</si>
  <si>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</si>
  <si>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</si>
  <si>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</si>
  <si>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</si>
  <si>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</si>
  <si>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</si>
  <si>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</si>
  <si>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</si>
  <si>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</si>
  <si>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</si>
  <si>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</si>
  <si>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</si>
  <si>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</si>
  <si>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</si>
  <si>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</si>
  <si>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</si>
  <si>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</si>
  <si>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</si>
  <si>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</si>
  <si>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</si>
  <si>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</si>
  <si>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</si>
  <si>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</si>
  <si>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</si>
  <si>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</si>
  <si>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</si>
  <si>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</si>
  <si>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</si>
  <si>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</si>
  <si>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</si>
  <si>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</si>
  <si>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</si>
  <si>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</si>
  <si>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</si>
  <si>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</si>
  <si>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</si>
  <si>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</si>
  <si>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</si>
  <si>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</si>
  <si>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</si>
  <si>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</si>
  <si>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</si>
  <si>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</si>
  <si>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</si>
  <si>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</si>
  <si>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</si>
  <si>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</si>
  <si>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</si>
  <si>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</si>
  <si>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</si>
  <si>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</si>
  <si>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</si>
  <si>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</si>
  <si>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</si>
  <si>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</si>
  <si>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</si>
  <si>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</si>
  <si>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</si>
  <si>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</si>
  <si>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</si>
  <si>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</si>
  <si>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</si>
  <si>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</si>
  <si>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</si>
  <si>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</si>
  <si>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</si>
  <si>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</si>
  <si>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</si>
  <si>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</si>
  <si>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</si>
  <si>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</si>
  <si>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</si>
  <si>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</si>
  <si>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</si>
  <si>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</si>
  <si>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</si>
  <si>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</si>
  <si>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</si>
  <si>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</si>
  <si>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</si>
  <si>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</si>
  <si>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</si>
  <si>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</si>
  <si>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</si>
  <si>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</si>
  <si>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</si>
  <si>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</si>
  <si>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</si>
  <si>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</si>
  <si>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</si>
  <si>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</si>
  <si>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</si>
  <si>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</si>
  <si>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</si>
  <si>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</si>
  <si>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</si>
  <si>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</si>
  <si>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</si>
  <si>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</si>
  <si>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</si>
  <si>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</si>
  <si>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</si>
  <si>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</si>
  <si>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</si>
  <si>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</si>
  <si>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</si>
  <si>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</si>
  <si>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</si>
  <si>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</si>
  <si>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</si>
  <si>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</si>
  <si>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</si>
  <si>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</si>
  <si>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</si>
  <si>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</si>
  <si>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</si>
  <si>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</si>
  <si>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</si>
  <si>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</si>
  <si>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</si>
  <si>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</si>
  <si>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</si>
  <si>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</si>
  <si>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</si>
  <si>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</si>
  <si>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</si>
  <si>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</si>
  <si>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</si>
  <si>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</si>
  <si>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</si>
  <si>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</si>
  <si>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</si>
  <si>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</si>
  <si>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</si>
  <si>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</si>
  <si>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</si>
  <si>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</si>
  <si>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</si>
  <si>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</si>
  <si>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</si>
  <si>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</si>
  <si>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</si>
  <si>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</si>
  <si>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</si>
  <si>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</si>
  <si>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</si>
  <si>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</si>
  <si>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</si>
  <si>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</si>
  <si>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</si>
  <si>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</si>
  <si>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</si>
  <si>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</si>
  <si>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</si>
  <si>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</si>
  <si>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</si>
  <si>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</si>
  <si>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</si>
  <si>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</si>
  <si>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</si>
  <si>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</si>
  <si>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</si>
  <si>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</si>
  <si>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</si>
  <si>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</si>
  <si>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</si>
  <si>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</si>
  <si>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</si>
  <si>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</si>
  <si>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</si>
  <si>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</si>
  <si>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</si>
  <si>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</si>
  <si>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</si>
  <si>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</si>
  <si>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</si>
  <si>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</si>
  <si>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</si>
  <si>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</si>
  <si>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</si>
  <si>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</si>
  <si>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</si>
  <si>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</si>
  <si>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</si>
  <si>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</si>
  <si>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</si>
  <si>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</si>
  <si>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</si>
  <si>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</si>
  <si>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</si>
  <si>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</si>
  <si>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</si>
  <si>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</si>
  <si>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</si>
  <si>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</si>
  <si>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</si>
  <si>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</si>
  <si>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</si>
  <si>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</si>
  <si>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</si>
  <si>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</si>
  <si>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</si>
  <si>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</si>
  <si>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</si>
  <si>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</si>
  <si>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</si>
  <si>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</si>
  <si>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</si>
  <si>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</si>
  <si>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</si>
  <si>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</si>
  <si>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</si>
  <si>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</si>
  <si>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</si>
  <si>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</si>
  <si>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</si>
  <si>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</si>
  <si>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</si>
  <si>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</si>
  <si>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</si>
  <si>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</si>
  <si>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</si>
  <si>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</si>
  <si>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</si>
  <si>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</si>
  <si>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</si>
  <si>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</si>
  <si>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</si>
  <si>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</si>
  <si>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</si>
  <si>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</si>
  <si>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</si>
  <si>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</si>
  <si>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</si>
  <si>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</si>
  <si>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</si>
  <si>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</si>
  <si>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</si>
  <si>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</si>
  <si>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</si>
  <si>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</si>
  <si>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</si>
  <si>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</si>
  <si>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</si>
  <si>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</si>
  <si>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</si>
  <si>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</si>
  <si>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</si>
  <si>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</si>
  <si>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</si>
  <si>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</si>
  <si>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</si>
  <si>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</si>
  <si>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</si>
  <si>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</si>
  <si>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</si>
  <si>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</si>
  <si>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</si>
  <si>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</si>
  <si>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</si>
  <si>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</si>
  <si>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</si>
  <si>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</si>
  <si>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</si>
  <si>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</si>
  <si>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</si>
  <si>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</si>
  <si>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</si>
  <si>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</si>
  <si>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</si>
  <si>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</si>
  <si>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</si>
  <si>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</si>
  <si>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</si>
  <si>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</si>
  <si>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</si>
  <si>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</si>
  <si>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</si>
  <si>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</si>
  <si>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</si>
  <si>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</si>
  <si>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</si>
  <si>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</si>
  <si>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</si>
  <si>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</si>
  <si>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</si>
  <si>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</si>
  <si>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</si>
  <si>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</si>
  <si>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</si>
  <si>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</si>
  <si>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</si>
  <si>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</si>
  <si>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</si>
  <si>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</si>
  <si>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</si>
  <si>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</si>
  <si>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</si>
  <si>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</si>
  <si>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</si>
  <si>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</si>
  <si>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</si>
  <si>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</si>
  <si>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</si>
  <si>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</si>
  <si>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</si>
  <si>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</si>
  <si>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</si>
  <si>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</si>
  <si>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</si>
  <si>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</si>
  <si>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</si>
  <si>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</si>
  <si>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</si>
  <si>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</si>
  <si>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</si>
  <si>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</si>
  <si>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</si>
  <si>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</si>
  <si>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</si>
  <si>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</si>
  <si>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</si>
  <si>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</si>
  <si>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</si>
  <si>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</si>
  <si>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</si>
  <si>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</si>
  <si>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</si>
  <si>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</si>
  <si>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</si>
  <si>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</si>
  <si>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</si>
  <si>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</si>
  <si>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</si>
  <si>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</si>
  <si>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</si>
  <si>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</si>
  <si>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</si>
  <si>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</si>
  <si>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</si>
  <si>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</si>
  <si>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</si>
  <si>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</si>
  <si>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</si>
  <si>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</si>
  <si>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</si>
  <si>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</si>
  <si>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</si>
  <si>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</si>
  <si>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</si>
  <si>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</si>
  <si>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</si>
  <si>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</si>
  <si>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</si>
  <si>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</si>
  <si>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</si>
  <si>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</si>
  <si>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</si>
  <si>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</si>
  <si>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</si>
  <si>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</si>
  <si>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</si>
  <si>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</si>
  <si>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</si>
  <si>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</si>
  <si>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</si>
  <si>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</si>
  <si>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</si>
  <si>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</si>
  <si>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</si>
  <si>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</si>
  <si>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</si>
  <si>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</si>
  <si>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</si>
  <si>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</si>
  <si>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</si>
  <si>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</si>
  <si>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</si>
  <si>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</si>
  <si>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</si>
  <si>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</si>
  <si>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</si>
  <si>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</si>
  <si>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</si>
  <si>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</si>
  <si>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</si>
  <si>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</si>
  <si>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</si>
  <si>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</si>
  <si>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</si>
  <si>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</si>
  <si>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</si>
  <si>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</si>
  <si>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</si>
  <si>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</si>
  <si>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</si>
  <si>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</si>
  <si>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</si>
  <si>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</si>
  <si>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</si>
  <si>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</si>
  <si>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</si>
  <si>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</si>
  <si>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</si>
  <si>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</si>
  <si>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</si>
  <si>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</si>
  <si>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</si>
  <si>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</si>
  <si>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</si>
  <si>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</si>
  <si>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</si>
  <si>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</si>
  <si>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</si>
  <si>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</si>
  <si>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</si>
  <si>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</si>
  <si>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</si>
  <si>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</si>
  <si>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</si>
  <si>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</si>
  <si>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</si>
  <si>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</si>
  <si>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</si>
  <si>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</si>
  <si>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</si>
  <si>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</si>
  <si>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</si>
  <si>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</si>
  <si>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</si>
  <si>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</si>
  <si>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</si>
  <si>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</si>
  <si>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</si>
  <si>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</si>
  <si>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</si>
  <si>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</si>
  <si>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</si>
  <si>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</si>
  <si>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</si>
  <si>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</si>
  <si>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</si>
  <si>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</si>
  <si>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</si>
  <si>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</si>
  <si>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</si>
  <si>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</si>
  <si>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</si>
  <si>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</si>
  <si>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</si>
  <si>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</si>
  <si>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</si>
  <si>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</si>
  <si>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</si>
  <si>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</si>
  <si>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</si>
  <si>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</si>
  <si>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</si>
  <si>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</si>
  <si>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</si>
  <si>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</si>
  <si>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</si>
  <si>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</si>
  <si>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</si>
  <si>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</si>
  <si>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</si>
  <si>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</si>
  <si>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</si>
  <si>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</si>
  <si>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</si>
  <si>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</si>
  <si>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</si>
  <si>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</si>
  <si>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</si>
  <si>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</si>
  <si>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</si>
  <si>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</si>
  <si>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</si>
  <si>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</si>
  <si>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</si>
  <si>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</si>
  <si>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</si>
  <si>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</si>
  <si>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</si>
  <si>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</si>
  <si>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</si>
  <si>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</si>
  <si>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</si>
  <si>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</si>
  <si>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</si>
  <si>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</si>
  <si>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</si>
  <si>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</si>
  <si>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</si>
  <si>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</si>
  <si>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</si>
  <si>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</si>
  <si>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</si>
  <si>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</si>
  <si>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</si>
  <si>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</si>
  <si>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</si>
  <si>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</si>
  <si>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</si>
  <si>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</si>
  <si>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</si>
  <si>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</si>
  <si>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</si>
  <si>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</si>
  <si>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</si>
  <si>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</si>
  <si>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</si>
  <si>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</si>
  <si>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</si>
  <si>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</si>
  <si>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</si>
  <si>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</si>
  <si>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</si>
  <si>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</si>
  <si>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</si>
  <si>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</si>
  <si>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</si>
  <si>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</si>
  <si>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</si>
  <si>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</si>
  <si>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</si>
  <si>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</si>
  <si>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</si>
  <si>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</si>
  <si>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</si>
  <si>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</si>
  <si>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</si>
  <si>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</si>
  <si>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</si>
  <si>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</si>
  <si>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</si>
  <si>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</si>
  <si>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</si>
  <si>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</si>
  <si>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</si>
  <si>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</si>
  <si>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</si>
  <si>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</si>
  <si>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</si>
  <si>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</si>
  <si>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</si>
  <si>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</si>
  <si>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</si>
  <si>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</si>
  <si>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</si>
  <si>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</si>
  <si>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</si>
  <si>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</si>
  <si>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</si>
  <si>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</si>
  <si>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</si>
  <si>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</si>
  <si>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</si>
  <si>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</si>
  <si>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</si>
  <si>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</si>
  <si>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</si>
  <si>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</si>
  <si>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</si>
  <si>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</si>
  <si>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</si>
  <si>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</si>
  <si>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</si>
  <si>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</si>
  <si>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</si>
  <si>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</si>
  <si>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</si>
  <si>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</si>
  <si>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</si>
  <si>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</si>
  <si>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</si>
  <si>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</si>
  <si>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</si>
  <si>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</si>
  <si>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</si>
  <si>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</si>
  <si>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</si>
  <si>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</si>
  <si>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</si>
  <si>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</si>
  <si>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</si>
  <si>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</si>
  <si>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</si>
  <si>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</si>
  <si>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</si>
  <si>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</si>
  <si>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</si>
  <si>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</si>
  <si>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</si>
  <si>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</si>
  <si>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</si>
  <si>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</si>
  <si>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</si>
  <si>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</si>
  <si>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</si>
  <si>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</si>
  <si>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</si>
  <si>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</si>
  <si>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</si>
  <si>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</si>
  <si>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</si>
  <si>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</si>
  <si>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</si>
  <si>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</si>
  <si>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</si>
  <si>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</si>
  <si>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</si>
  <si>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</si>
  <si>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</si>
  <si>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</si>
  <si>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</si>
  <si>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</si>
  <si>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</si>
  <si>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</si>
  <si>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</si>
  <si>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</si>
  <si>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</si>
  <si>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</si>
  <si>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</si>
  <si>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</si>
  <si>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</si>
  <si>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</si>
  <si>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</si>
  <si>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</si>
  <si>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</si>
  <si>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</si>
  <si>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</si>
  <si>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</si>
  <si>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</si>
  <si>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</si>
  <si>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</si>
  <si>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</si>
  <si>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</si>
  <si>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</si>
  <si>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</si>
  <si>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</si>
  <si>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</si>
  <si>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</si>
  <si>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</si>
  <si>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</si>
  <si>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</si>
  <si>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</si>
  <si>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</si>
  <si>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</si>
  <si>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</si>
  <si>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</si>
  <si>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</si>
  <si>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</si>
  <si>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</si>
  <si>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</si>
  <si>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</si>
  <si>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</si>
  <si>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</si>
  <si>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</si>
  <si>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</si>
  <si>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</si>
  <si>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</si>
  <si>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</si>
  <si>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</si>
  <si>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</si>
  <si>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</si>
  <si>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</si>
  <si>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</si>
  <si>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</si>
  <si>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</si>
  <si>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</si>
  <si>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</si>
  <si>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</si>
  <si>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</si>
  <si>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</si>
  <si>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</si>
  <si>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</si>
  <si>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</si>
  <si>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</si>
  <si>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</si>
  <si>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</si>
  <si>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</si>
  <si>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</si>
  <si>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</si>
  <si>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</si>
  <si>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</si>
  <si>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</si>
  <si>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</si>
  <si>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</si>
  <si>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</si>
  <si>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</si>
  <si>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</si>
  <si>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</si>
  <si>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</si>
  <si>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</si>
  <si>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</si>
  <si>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</si>
  <si>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</si>
  <si>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</si>
  <si>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</si>
  <si>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</si>
  <si>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</si>
  <si>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</si>
  <si>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</si>
  <si>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</si>
  <si>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</si>
  <si>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</si>
  <si>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</si>
  <si>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</si>
  <si>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</si>
  <si>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</si>
  <si>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</si>
  <si>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</si>
  <si>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</si>
  <si>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</si>
  <si>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</si>
  <si>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</si>
  <si>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</si>
  <si>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</si>
  <si>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</si>
  <si>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</si>
  <si>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</si>
  <si>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</si>
  <si>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</si>
  <si>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</si>
  <si>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</si>
  <si>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</si>
  <si>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</si>
  <si>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</si>
  <si>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</si>
  <si>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</si>
  <si>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</si>
  <si>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</si>
  <si>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</si>
  <si>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</si>
  <si>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</si>
  <si>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</si>
  <si>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</si>
  <si>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</si>
  <si>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</si>
  <si>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</si>
  <si>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</si>
  <si>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</si>
  <si>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</si>
  <si>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</si>
  <si>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</si>
  <si>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</si>
  <si>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</si>
  <si>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</si>
  <si>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</si>
  <si>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</si>
  <si>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</si>
  <si>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</si>
  <si>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</si>
  <si>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</si>
  <si>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</si>
  <si>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</si>
  <si>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</si>
  <si>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</si>
  <si>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</si>
  <si>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</si>
  <si>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</si>
  <si>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</si>
  <si>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</si>
  <si>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</si>
  <si>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</si>
  <si>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</si>
  <si>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</si>
  <si>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</si>
  <si>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</si>
  <si>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</si>
  <si>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</si>
  <si>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</si>
  <si>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</si>
  <si>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</si>
  <si>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</si>
  <si>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</si>
  <si>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</si>
  <si>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</si>
  <si>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</si>
  <si>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</si>
  <si>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</si>
  <si>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</si>
  <si>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</si>
  <si>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</si>
  <si>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</si>
  <si>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</si>
  <si>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</si>
  <si>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</si>
  <si>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</si>
  <si>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</si>
  <si>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</si>
  <si>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</si>
  <si>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</si>
  <si>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</si>
  <si>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</si>
  <si>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</si>
  <si>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</si>
  <si>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</si>
  <si>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</si>
  <si>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</si>
  <si>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</si>
  <si>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</si>
  <si>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</si>
  <si>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</si>
  <si>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</si>
  <si>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</si>
  <si>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</si>
  <si>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</si>
  <si>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</si>
  <si>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</si>
  <si>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</si>
  <si>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</si>
  <si>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</si>
  <si>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</si>
  <si>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</si>
  <si>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</si>
  <si>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</si>
  <si>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</si>
  <si>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</si>
  <si>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</si>
  <si>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</si>
  <si>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</si>
  <si>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</si>
  <si>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</si>
  <si>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</si>
  <si>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</si>
  <si>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</si>
  <si>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</si>
  <si>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</si>
  <si>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</si>
  <si>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</si>
  <si>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</si>
  <si>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</si>
  <si>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</si>
  <si>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</si>
  <si>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</si>
  <si>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</si>
  <si>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</si>
  <si>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</si>
  <si>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</si>
  <si>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</si>
  <si>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</si>
  <si>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</si>
  <si>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</si>
  <si>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</si>
  <si>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</si>
  <si>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</si>
  <si>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</si>
  <si>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</si>
  <si>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</si>
  <si>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</si>
  <si>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</si>
  <si>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</si>
  <si>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</si>
  <si>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</si>
  <si>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</si>
  <si>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</si>
  <si>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</si>
  <si>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</si>
  <si>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</si>
  <si>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</si>
  <si>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</si>
  <si>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</si>
  <si>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</si>
  <si>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</si>
  <si>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</si>
  <si>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</si>
  <si>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</si>
  <si>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</si>
  <si>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</si>
  <si>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</si>
  <si>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</si>
  <si>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</si>
  <si>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</si>
  <si>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</si>
  <si>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</si>
  <si>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</si>
  <si>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</si>
  <si>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</si>
  <si>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</si>
  <si>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</si>
  <si>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</si>
  <si>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</si>
  <si>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</si>
  <si>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</si>
  <si>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</si>
  <si>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</si>
  <si>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</si>
  <si>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</si>
  <si>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</si>
  <si>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</si>
  <si>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</si>
  <si>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</si>
  <si>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</si>
  <si>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</si>
  <si>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</si>
  <si>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</si>
  <si>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</si>
  <si>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</si>
  <si>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</si>
  <si>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</si>
  <si>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</si>
  <si>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</si>
  <si>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</si>
  <si>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</si>
  <si>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</si>
  <si>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</si>
  <si>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</si>
  <si>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</si>
  <si>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</si>
  <si>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</si>
  <si>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</si>
  <si>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</si>
  <si>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</si>
  <si>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</si>
  <si>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</si>
  <si>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</si>
  <si>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</si>
  <si>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</si>
  <si>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</si>
  <si>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</si>
  <si>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</si>
  <si>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</si>
  <si>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</si>
  <si>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</si>
  <si>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</si>
  <si>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</si>
  <si>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</si>
  <si>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</si>
  <si>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</si>
  <si>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</si>
  <si>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</si>
  <si>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</si>
  <si>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</si>
  <si>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</si>
  <si>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</si>
  <si>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</si>
  <si>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</si>
  <si>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</si>
  <si>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</si>
  <si>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</si>
  <si>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</si>
  <si>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</si>
  <si>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</si>
  <si>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</si>
  <si>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</si>
  <si>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</si>
  <si>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</si>
  <si>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</si>
  <si>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</si>
  <si>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</si>
  <si>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</si>
  <si>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</si>
  <si>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</si>
  <si>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</si>
  <si>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</si>
  <si>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</si>
  <si>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</si>
  <si>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</si>
  <si>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</si>
  <si>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</si>
  <si>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</si>
  <si>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</si>
  <si>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</si>
  <si>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</si>
  <si>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</si>
  <si>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</si>
  <si>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</si>
  <si>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</si>
  <si>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</si>
  <si>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</si>
  <si>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</si>
  <si>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</si>
  <si>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</si>
  <si>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</si>
  <si>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</si>
  <si>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</si>
  <si>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</si>
  <si>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</si>
  <si>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</si>
  <si>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</si>
  <si>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</si>
  <si>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</si>
  <si>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</si>
  <si>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</si>
  <si>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</si>
  <si>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</si>
  <si>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</si>
  <si>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</si>
  <si>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</si>
  <si>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</si>
  <si>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</si>
  <si>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</si>
  <si>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</si>
  <si>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</si>
  <si>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</si>
  <si>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</si>
  <si>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</si>
  <si>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</si>
  <si>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</si>
  <si>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</si>
  <si>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</si>
  <si>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</si>
  <si>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</si>
  <si>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</si>
  <si>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</si>
  <si>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</si>
  <si>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</si>
  <si>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</si>
  <si>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</si>
  <si>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</si>
  <si>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</si>
  <si>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</si>
  <si>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</si>
  <si>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</si>
  <si>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</si>
  <si>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</si>
  <si>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</si>
  <si>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</si>
  <si>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</si>
  <si>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</si>
  <si>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</si>
  <si>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</si>
  <si>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</si>
  <si>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</si>
  <si>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</si>
  <si>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</si>
  <si>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</si>
  <si>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</si>
  <si>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</si>
  <si>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</si>
  <si>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</si>
  <si>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</si>
  <si>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</si>
  <si>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</si>
  <si>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</si>
  <si>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</si>
  <si>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</si>
  <si>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</si>
  <si>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</si>
  <si>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</si>
  <si>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</si>
  <si>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</si>
  <si>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</si>
  <si>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</si>
  <si>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</si>
  <si>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</si>
  <si>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</si>
  <si>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</si>
  <si>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</si>
  <si>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</si>
  <si>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</si>
  <si>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</si>
  <si>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</si>
  <si>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</si>
  <si>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</si>
  <si>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</si>
  <si>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</si>
  <si>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</si>
  <si>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</si>
  <si>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</si>
  <si>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</si>
  <si>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</si>
  <si>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</si>
  <si>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</si>
  <si>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</si>
  <si>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</si>
  <si>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</si>
  <si>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</si>
  <si>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</si>
  <si>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</si>
  <si>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</si>
  <si>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</si>
  <si>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</si>
  <si>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</si>
  <si>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</si>
  <si>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</si>
  <si>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</si>
  <si>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</si>
  <si>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</si>
  <si>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</si>
  <si>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</si>
  <si>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</si>
  <si>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</si>
  <si>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</si>
  <si>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</si>
  <si>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</si>
  <si>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</si>
  <si>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</si>
  <si>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</si>
  <si>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</si>
  <si>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</si>
  <si>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</si>
  <si>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</si>
  <si>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</si>
  <si>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</si>
  <si>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</si>
  <si>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</si>
  <si>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</si>
  <si>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</si>
  <si>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</si>
  <si>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</si>
  <si>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</si>
  <si>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</si>
  <si>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</si>
  <si>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</si>
  <si>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</si>
  <si>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</si>
  <si>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</si>
  <si>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</si>
  <si>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</si>
  <si>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</si>
  <si>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</si>
  <si>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</si>
  <si>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</si>
  <si>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</si>
  <si>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</si>
  <si>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</si>
  <si>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</si>
  <si>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</si>
  <si>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</si>
  <si>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</si>
  <si>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</si>
  <si>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</si>
  <si>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</si>
  <si>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</si>
  <si>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</si>
  <si>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</si>
  <si>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</si>
  <si>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</si>
  <si>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</si>
  <si>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</si>
  <si>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</si>
  <si>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</si>
  <si>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</si>
  <si>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</si>
  <si>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</si>
  <si>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</si>
  <si>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</si>
  <si>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</si>
  <si>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</si>
  <si>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</si>
  <si>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</si>
  <si>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</si>
  <si>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</si>
  <si>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</si>
  <si>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</si>
  <si>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</si>
  <si>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</si>
  <si>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</si>
  <si>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</si>
  <si>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</si>
  <si>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</si>
  <si>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</si>
  <si>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</si>
  <si>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</si>
  <si>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</si>
  <si>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</si>
  <si>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</si>
  <si>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</si>
  <si>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</si>
  <si>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</si>
  <si>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</si>
  <si>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</si>
  <si>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</si>
  <si>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</si>
  <si>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</si>
  <si>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</si>
  <si>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</si>
  <si>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</si>
  <si>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</si>
  <si>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</si>
  <si>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</si>
  <si>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</si>
  <si>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</si>
  <si>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</si>
  <si>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</si>
  <si>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</si>
  <si>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</si>
  <si>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</si>
  <si>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</si>
  <si>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</si>
  <si>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</si>
  <si>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</si>
  <si>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</si>
  <si>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</si>
  <si>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</si>
  <si>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</si>
  <si>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</si>
  <si>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</si>
  <si>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</si>
  <si>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</si>
  <si>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</si>
  <si>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</si>
  <si>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</si>
  <si>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</si>
  <si>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</si>
  <si>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</si>
  <si>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</si>
  <si>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</si>
  <si>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</si>
  <si>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</si>
  <si>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</si>
  <si>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</si>
  <si>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</si>
  <si>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</si>
  <si>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</si>
  <si>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</si>
  <si>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</si>
  <si>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</si>
  <si>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</si>
  <si>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</si>
  <si>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</si>
  <si>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</si>
  <si>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</si>
  <si>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</si>
  <si>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</si>
  <si>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</si>
  <si>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</si>
  <si>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</si>
  <si>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</si>
  <si>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</si>
  <si>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</si>
  <si>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</si>
  <si>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</si>
  <si>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</si>
  <si>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</si>
  <si>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</si>
  <si>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</si>
  <si>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</si>
  <si>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</si>
  <si>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</si>
  <si>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</si>
  <si>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</si>
  <si>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</si>
  <si>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</si>
  <si>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</si>
  <si>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</si>
  <si>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</si>
  <si>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</si>
  <si>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</si>
  <si>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</si>
  <si>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</si>
  <si>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</si>
  <si>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</si>
  <si>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</si>
  <si>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</si>
  <si>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</si>
  <si>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</si>
  <si>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</si>
  <si>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</si>
  <si>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</si>
  <si>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</si>
  <si>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</si>
  <si>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</si>
  <si>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</si>
  <si>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</si>
  <si>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</si>
  <si>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</si>
  <si>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</si>
  <si>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</si>
  <si>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</si>
  <si>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</si>
  <si>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</si>
  <si>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</si>
  <si>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</si>
  <si>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</si>
  <si>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</si>
  <si>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</si>
  <si>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</si>
  <si>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</si>
  <si>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</si>
  <si>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</si>
  <si>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</si>
  <si>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</si>
  <si>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</si>
  <si>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</si>
  <si>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</si>
  <si>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</si>
  <si>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</si>
  <si>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</si>
  <si>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</si>
  <si>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</si>
  <si>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</si>
  <si>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</si>
  <si>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</si>
  <si>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</si>
  <si>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</si>
  <si>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</si>
  <si>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</si>
  <si>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</si>
  <si>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</si>
  <si>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</si>
  <si>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</si>
  <si>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</si>
  <si>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</si>
  <si>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</si>
  <si>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</si>
  <si>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</si>
  <si>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</si>
  <si>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</si>
  <si>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</si>
  <si>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</si>
  <si>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</si>
  <si>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</si>
  <si>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</si>
  <si>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</si>
  <si>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</si>
  <si>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</si>
  <si>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</si>
  <si>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</si>
  <si>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</si>
  <si>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</si>
  <si>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</si>
  <si>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</si>
  <si>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</si>
  <si>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</si>
  <si>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</si>
  <si>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</si>
  <si>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</si>
  <si>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</si>
  <si>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</si>
  <si>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</si>
  <si>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</si>
  <si>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</si>
  <si>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</si>
  <si>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</si>
  <si>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</si>
  <si>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</si>
  <si>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</si>
  <si>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</si>
  <si>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</si>
  <si>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</si>
  <si>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</si>
  <si>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</si>
  <si>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</si>
  <si>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</si>
  <si>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</si>
  <si>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</si>
  <si>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</si>
  <si>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</si>
  <si>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</si>
  <si>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</si>
  <si>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</si>
  <si>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</si>
  <si>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</si>
  <si>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</si>
  <si>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</si>
  <si>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</si>
  <si>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</si>
  <si>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</si>
  <si>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</si>
  <si>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</si>
  <si>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</si>
  <si>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</si>
  <si>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</si>
  <si>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</si>
  <si>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</si>
  <si>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</si>
  <si>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</si>
  <si>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</si>
  <si>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</si>
  <si>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</si>
  <si>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</si>
  <si>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</si>
  <si>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</si>
  <si>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</si>
  <si>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</si>
  <si>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</si>
  <si>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</si>
  <si>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</si>
  <si>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</si>
  <si>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</si>
  <si>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</si>
  <si>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</si>
  <si>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</si>
  <si>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</si>
  <si>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</si>
  <si>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</si>
  <si>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</si>
  <si>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</si>
  <si>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</si>
  <si>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</si>
  <si>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</si>
  <si>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</si>
  <si>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</si>
  <si>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</si>
  <si>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</si>
  <si>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</si>
  <si>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</si>
  <si>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</si>
  <si>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</si>
  <si>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</si>
  <si>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</si>
  <si>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</si>
  <si>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</si>
  <si>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</si>
  <si>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</si>
  <si>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</si>
  <si>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</si>
  <si>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</si>
  <si>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</si>
  <si>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</si>
  <si>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</si>
  <si>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</si>
  <si>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</si>
  <si>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</si>
  <si>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</si>
  <si>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</si>
  <si>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</si>
  <si>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</si>
  <si>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</si>
  <si>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</si>
  <si>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</si>
  <si>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</si>
  <si>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</si>
  <si>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</si>
  <si>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</si>
  <si>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</si>
  <si>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</si>
  <si>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</si>
  <si>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</si>
  <si>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</si>
  <si>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</si>
  <si>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</si>
  <si>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</si>
  <si>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</si>
  <si>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</si>
  <si>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</si>
  <si>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</si>
  <si>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</si>
  <si>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</si>
  <si>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</si>
  <si>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</si>
  <si>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</si>
  <si>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</si>
  <si>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</si>
  <si>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</si>
  <si>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</si>
  <si>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</si>
  <si>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</si>
  <si>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</si>
  <si>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</si>
  <si>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</si>
  <si>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</si>
  <si>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</si>
  <si>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</si>
  <si>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</si>
  <si>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</si>
  <si>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</si>
  <si>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</si>
  <si>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</si>
  <si>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</si>
  <si>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</si>
  <si>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</si>
  <si>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</si>
  <si>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</si>
  <si>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</si>
  <si>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</si>
  <si>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</si>
  <si>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</si>
  <si>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</si>
  <si>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</si>
  <si>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</si>
  <si>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</si>
  <si>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</si>
  <si>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</si>
  <si>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</si>
  <si>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</si>
  <si>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</si>
  <si>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</si>
  <si>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</si>
  <si>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</si>
  <si>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</si>
  <si>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</si>
  <si>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</si>
  <si>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</si>
  <si>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</si>
  <si>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</si>
  <si>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</si>
  <si>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</si>
  <si>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</si>
  <si>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</si>
  <si>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</si>
  <si>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</si>
  <si>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</si>
  <si>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</si>
  <si>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</si>
  <si>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</si>
  <si>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</si>
  <si>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</si>
  <si>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</si>
  <si>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</si>
  <si>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</si>
  <si>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</si>
  <si>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</si>
  <si>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</si>
  <si>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</si>
  <si>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</si>
  <si>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</si>
  <si>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</si>
  <si>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</si>
  <si>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</si>
  <si>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</si>
  <si>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</si>
  <si>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</si>
  <si>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</si>
  <si>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</si>
  <si>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</si>
  <si>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</si>
  <si>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</si>
  <si>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</si>
  <si>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</si>
  <si>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</si>
  <si>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</si>
  <si>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</si>
  <si>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</si>
  <si>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</si>
  <si>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</si>
  <si>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</si>
  <si>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</si>
  <si>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</si>
  <si>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</si>
  <si>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</si>
  <si>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</si>
  <si>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</si>
  <si>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</si>
  <si>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</si>
  <si>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</si>
  <si>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</si>
  <si>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</si>
  <si>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</si>
  <si>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</si>
  <si>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</si>
  <si>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</si>
  <si>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</si>
  <si>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</si>
  <si>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</si>
  <si>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</si>
  <si>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</si>
  <si>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</si>
  <si>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</si>
  <si>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</si>
  <si>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</si>
  <si>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</si>
  <si>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</si>
  <si>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</si>
  <si>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</si>
  <si>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</si>
  <si>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</si>
  <si>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</si>
  <si>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</si>
  <si>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</si>
  <si>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</si>
  <si>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</si>
  <si>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</si>
  <si>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</si>
  <si>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</si>
  <si>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</si>
  <si>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</si>
  <si>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</si>
  <si>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</si>
  <si>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</si>
  <si>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</si>
  <si>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</si>
  <si>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</si>
  <si>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</si>
  <si>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</si>
  <si>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</si>
  <si>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</si>
  <si>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</si>
  <si>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</si>
  <si>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</si>
  <si>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</si>
  <si>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</si>
  <si>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</si>
  <si>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</si>
  <si>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</si>
  <si>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</si>
  <si>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</si>
  <si>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</si>
  <si>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</si>
  <si>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</si>
  <si>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</si>
  <si>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</si>
  <si>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</si>
  <si>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</si>
  <si>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</si>
  <si>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</si>
  <si>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</si>
  <si>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</si>
  <si>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</si>
  <si>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</si>
  <si>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</si>
  <si>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</si>
  <si>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</si>
  <si>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</si>
  <si>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</si>
  <si>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</si>
  <si>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</si>
  <si>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</si>
  <si>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</si>
  <si>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</si>
  <si>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</si>
  <si>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</si>
  <si>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</si>
  <si>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</si>
  <si>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</si>
  <si>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</si>
  <si>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</si>
  <si>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</si>
  <si>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</si>
  <si>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</si>
  <si>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</si>
  <si>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</si>
  <si>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</si>
  <si>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</si>
  <si>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</si>
  <si>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</si>
  <si>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</si>
  <si>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</si>
  <si>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</si>
  <si>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</si>
  <si>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</si>
  <si>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</si>
  <si>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</si>
  <si>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</si>
  <si>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</si>
  <si>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</si>
  <si>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</si>
  <si>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</si>
  <si>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</si>
  <si>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</si>
  <si>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</si>
  <si>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</si>
  <si>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</si>
  <si>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</si>
  <si>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</si>
  <si>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</si>
  <si>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</si>
  <si>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</si>
  <si>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</si>
  <si>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</si>
  <si>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</si>
  <si>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</si>
  <si>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</si>
  <si>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</si>
  <si>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</si>
  <si>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</si>
  <si>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</si>
  <si>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</si>
  <si>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</si>
  <si>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</si>
  <si>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</si>
  <si>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</si>
  <si>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</si>
  <si>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</si>
  <si>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</si>
  <si>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</si>
  <si>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</si>
  <si>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</si>
  <si>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</si>
  <si>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</si>
  <si>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</si>
  <si>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</si>
  <si>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</si>
  <si>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</si>
  <si>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</si>
  <si>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</si>
  <si>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</si>
  <si>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</si>
  <si>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</si>
  <si>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</si>
  <si>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</si>
  <si>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</si>
  <si>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</si>
  <si>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</si>
  <si>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</si>
  <si>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</si>
  <si>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</si>
  <si>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</si>
  <si>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</si>
  <si>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</si>
  <si>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</si>
  <si>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</si>
  <si>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</si>
  <si>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</si>
  <si>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</si>
  <si>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</si>
  <si>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</si>
  <si>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</si>
  <si>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</si>
  <si>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</si>
  <si>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</si>
  <si>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</si>
  <si>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</si>
  <si>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</si>
  <si>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</si>
  <si>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</si>
  <si>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</si>
  <si>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</si>
  <si>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</si>
  <si>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</si>
  <si>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</si>
  <si>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</si>
  <si>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</si>
  <si>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</si>
  <si>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</si>
  <si>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</si>
  <si>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</si>
  <si>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</si>
  <si>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</si>
  <si>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</si>
  <si>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</si>
  <si>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</si>
  <si>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</si>
  <si>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</si>
  <si>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</si>
  <si>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</si>
  <si>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</si>
  <si>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</si>
  <si>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</si>
  <si>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</si>
  <si>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</si>
  <si>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</si>
  <si>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</si>
  <si>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</si>
  <si>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</si>
  <si>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</si>
  <si>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</si>
  <si>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</si>
  <si>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</si>
  <si>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</si>
  <si>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</si>
  <si>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</si>
  <si>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</si>
  <si>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</si>
  <si>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</si>
  <si>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</si>
  <si>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</si>
  <si>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</si>
  <si>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</si>
  <si>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</si>
  <si>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</si>
  <si>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</si>
  <si>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</si>
  <si>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</si>
  <si>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</si>
  <si>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</si>
  <si>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</si>
  <si>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</si>
  <si>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</si>
  <si>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</si>
  <si>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</si>
  <si>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</si>
  <si>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</si>
  <si>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</si>
  <si>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</si>
  <si>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</si>
  <si>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</si>
  <si>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</si>
  <si>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</si>
  <si>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</si>
  <si>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</si>
  <si>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</si>
  <si>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</si>
  <si>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</si>
  <si>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</si>
  <si>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</si>
  <si>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</si>
  <si>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</si>
  <si>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</si>
  <si>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</si>
  <si>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</si>
  <si>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</si>
  <si>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</si>
  <si>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</si>
  <si>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</si>
  <si>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</si>
  <si>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</si>
  <si>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</si>
  <si>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</si>
  <si>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</si>
  <si>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</si>
  <si>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</si>
  <si>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</si>
  <si>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</si>
  <si>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</si>
  <si>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</si>
  <si>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</si>
  <si>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</si>
  <si>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</si>
  <si>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</si>
  <si>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</si>
  <si>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</si>
  <si>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</si>
  <si>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</si>
  <si>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</si>
  <si>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</si>
  <si>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</si>
  <si>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</si>
  <si>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</si>
  <si>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</si>
  <si>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</si>
  <si>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</si>
  <si>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</si>
  <si>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</si>
  <si>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</si>
  <si>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</si>
  <si>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</si>
  <si>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</si>
  <si>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</si>
  <si>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</si>
  <si>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</si>
  <si>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</si>
  <si>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</si>
  <si>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</si>
  <si>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</si>
  <si>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</si>
  <si>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</si>
  <si>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</si>
  <si>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</si>
  <si>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</si>
  <si>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</si>
  <si>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</si>
  <si>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</si>
  <si>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</si>
  <si>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</si>
  <si>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</si>
  <si>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</si>
  <si>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</si>
  <si>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</si>
  <si>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</si>
  <si>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</si>
  <si>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</si>
  <si>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</si>
  <si>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</si>
  <si>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</si>
  <si>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</si>
  <si>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</si>
  <si>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</si>
  <si>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</si>
  <si>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</si>
  <si>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</si>
  <si>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</si>
  <si>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</si>
  <si>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</si>
  <si>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</si>
  <si>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</si>
  <si>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</si>
  <si>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</si>
  <si>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</si>
  <si>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</si>
  <si>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</si>
  <si>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</si>
  <si>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</si>
  <si>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</si>
  <si>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</si>
  <si>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</si>
  <si>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</si>
  <si>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</si>
  <si>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</si>
  <si>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</si>
  <si>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</si>
  <si>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</si>
  <si>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</si>
  <si>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</si>
  <si>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</si>
  <si>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</si>
  <si>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</si>
  <si>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</si>
  <si>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</si>
  <si>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</si>
  <si>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</si>
  <si>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</si>
  <si>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</si>
  <si>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</si>
  <si>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</si>
  <si>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</si>
  <si>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</si>
  <si>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</si>
  <si>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</si>
  <si>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</si>
  <si>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</si>
  <si>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</si>
  <si>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</si>
  <si>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</si>
  <si>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</si>
  <si>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</si>
  <si>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</si>
  <si>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</si>
  <si>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</si>
  <si>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</si>
  <si>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</si>
  <si>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</si>
  <si>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</si>
  <si>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</si>
  <si>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</si>
  <si>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</si>
  <si>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</si>
  <si>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</si>
  <si>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</si>
  <si>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</si>
  <si>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</si>
  <si>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</si>
  <si>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</si>
  <si>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</si>
  <si>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</si>
  <si>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</si>
  <si>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</si>
  <si>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</si>
  <si>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</si>
  <si>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</si>
  <si>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</si>
  <si>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</si>
  <si>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</si>
  <si>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</si>
  <si>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</si>
  <si>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</si>
  <si>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</si>
  <si>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</si>
  <si>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</si>
  <si>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</si>
  <si>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</si>
  <si>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</si>
  <si>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</si>
  <si>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</si>
  <si>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</si>
  <si>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</si>
  <si>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</si>
  <si>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</si>
  <si>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</si>
  <si>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</si>
  <si>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</si>
  <si>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</si>
  <si>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</si>
  <si>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</si>
  <si>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</si>
  <si>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</si>
  <si>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</si>
  <si>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</si>
  <si>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</si>
  <si>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</si>
  <si>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</si>
  <si>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</si>
  <si>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</si>
  <si>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</si>
  <si>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</si>
  <si>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</si>
  <si>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</si>
  <si>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</si>
  <si>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</si>
  <si>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</si>
  <si>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</si>
  <si>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</si>
  <si>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</si>
  <si>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</si>
  <si>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</si>
  <si>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</si>
  <si>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</si>
  <si>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</si>
  <si>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</si>
  <si>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</si>
  <si>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</si>
  <si>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</si>
  <si>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</si>
  <si>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</si>
  <si>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</si>
  <si>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</si>
  <si>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</si>
  <si>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</si>
  <si>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</si>
  <si>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</si>
  <si>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</si>
  <si>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</si>
  <si>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</si>
  <si>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</si>
  <si>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</si>
  <si>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</si>
  <si>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</si>
  <si>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</si>
  <si>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</si>
  <si>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</si>
  <si>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</si>
  <si>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</si>
  <si>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</si>
  <si>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</si>
  <si>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</si>
  <si>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</si>
  <si>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</si>
  <si>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</si>
  <si>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</si>
  <si>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</si>
  <si>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</si>
  <si>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</si>
  <si>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</si>
  <si>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</si>
  <si>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</si>
  <si>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</si>
  <si>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</si>
  <si>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</si>
  <si>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</si>
  <si>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</si>
  <si>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</si>
  <si>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</si>
  <si>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</si>
  <si>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</si>
  <si>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</si>
  <si>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</si>
  <si>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</si>
  <si>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</si>
  <si>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</si>
  <si>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</si>
  <si>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</si>
  <si>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</si>
  <si>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</si>
  <si>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</si>
  <si>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</si>
  <si>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</si>
  <si>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</si>
  <si>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</si>
  <si>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</si>
  <si>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</si>
  <si>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</si>
  <si>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</si>
  <si>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</si>
  <si>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</si>
  <si>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</si>
  <si>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</si>
  <si>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</si>
  <si>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</si>
  <si>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</si>
  <si>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</si>
  <si>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</si>
  <si>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</si>
  <si>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</si>
  <si>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</si>
  <si>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</si>
  <si>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</si>
  <si>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</si>
  <si>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</si>
  <si>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</si>
  <si>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</si>
  <si>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</si>
  <si>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</si>
  <si>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</si>
  <si>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</si>
  <si>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</si>
  <si>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</si>
  <si>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</si>
  <si>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</si>
  <si>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</si>
  <si>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</si>
  <si>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</si>
  <si>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</si>
  <si>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</si>
  <si>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</si>
  <si>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</si>
  <si>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</si>
  <si>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</si>
  <si>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</si>
  <si>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</si>
  <si>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</si>
  <si>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</si>
  <si>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</si>
  <si>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</si>
  <si>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</si>
  <si>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</si>
  <si>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</si>
  <si>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</si>
  <si>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</si>
  <si>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</si>
  <si>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</si>
  <si>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</si>
  <si>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</si>
  <si>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</si>
  <si>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</si>
  <si>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</si>
  <si>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</si>
  <si>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</si>
  <si>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</si>
  <si>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</si>
  <si>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</si>
  <si>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</si>
  <si>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</si>
  <si>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</si>
  <si>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</si>
  <si>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</si>
  <si>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</si>
  <si>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</si>
  <si>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</si>
  <si>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</si>
  <si>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</si>
  <si>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</si>
  <si>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</si>
  <si>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</si>
  <si>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</si>
  <si>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</si>
  <si>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</si>
  <si>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</si>
  <si>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</si>
  <si>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</si>
  <si>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</si>
  <si>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</si>
  <si>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</si>
  <si>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</si>
  <si>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</si>
  <si>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</si>
  <si>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</si>
  <si>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</si>
  <si>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</si>
  <si>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</si>
  <si>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</si>
  <si>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</si>
  <si>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</si>
  <si>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</si>
  <si>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</si>
  <si>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</si>
  <si>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</si>
  <si>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</si>
  <si>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</si>
  <si>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</si>
  <si>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</si>
  <si>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</si>
  <si>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</si>
  <si>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</si>
  <si>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</si>
  <si>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</si>
  <si>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</si>
  <si>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</si>
  <si>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</si>
  <si>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</si>
  <si>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</si>
  <si>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</si>
  <si>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</si>
  <si>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</si>
  <si>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</si>
  <si>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</si>
  <si>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</si>
  <si>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</si>
  <si>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</si>
  <si>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</si>
  <si>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</si>
  <si>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</si>
  <si>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</si>
  <si>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</si>
  <si>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</si>
  <si>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</si>
  <si>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</si>
  <si>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</si>
  <si>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</si>
  <si>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</si>
  <si>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</si>
  <si>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</si>
  <si>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</si>
  <si>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</si>
  <si>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</si>
  <si>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</si>
  <si>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</si>
  <si>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</si>
  <si>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</si>
  <si>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</si>
  <si>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</si>
  <si>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</si>
  <si>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</si>
  <si>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</si>
  <si>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</si>
  <si>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</si>
  <si>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</si>
  <si>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</si>
  <si>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</si>
  <si>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</si>
  <si>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</si>
  <si>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</si>
  <si>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</si>
  <si>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</si>
  <si>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</si>
  <si>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</si>
  <si>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</si>
  <si>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</si>
  <si>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</si>
  <si>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</si>
  <si>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</si>
  <si>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</si>
  <si>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</si>
  <si>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</si>
  <si>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</si>
  <si>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</si>
  <si>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</si>
  <si>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</si>
  <si>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</si>
  <si>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</si>
  <si>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</si>
  <si>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</si>
  <si>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</si>
  <si>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</si>
  <si>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</si>
  <si>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</si>
  <si>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</si>
  <si>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</si>
  <si>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</si>
  <si>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</si>
  <si>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</si>
  <si>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</si>
  <si>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</si>
  <si>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</si>
  <si>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</si>
  <si>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</si>
  <si>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</si>
  <si>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</si>
  <si>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</si>
  <si>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</si>
  <si>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</si>
  <si>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</si>
  <si>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</si>
  <si>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</si>
  <si>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</si>
  <si>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</si>
  <si>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</si>
  <si>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</si>
  <si>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</si>
  <si>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</si>
  <si>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</si>
  <si>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</si>
  <si>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</si>
  <si>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</si>
  <si>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</si>
  <si>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</si>
  <si>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</si>
  <si>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</si>
  <si>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</si>
  <si>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</si>
  <si>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</si>
  <si>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</si>
  <si>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</si>
  <si>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</si>
  <si>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</si>
  <si>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</si>
  <si>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</si>
  <si>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</si>
  <si>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</si>
  <si>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</si>
  <si>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</si>
  <si>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</si>
  <si>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</si>
  <si>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</si>
  <si>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</si>
  <si>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</si>
  <si>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</si>
  <si>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</si>
  <si>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</si>
  <si>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</si>
  <si>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</si>
  <si>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</si>
  <si>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</si>
  <si>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</si>
  <si>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</si>
  <si>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</si>
  <si>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</si>
  <si>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</si>
  <si>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</si>
  <si>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</si>
  <si>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</si>
  <si>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</si>
  <si>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</si>
  <si>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</si>
  <si>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</si>
  <si>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</si>
  <si>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</si>
  <si>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</si>
  <si>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</si>
  <si>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</si>
  <si>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</si>
  <si>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</si>
  <si>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</si>
  <si>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</si>
  <si>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</si>
  <si>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</si>
  <si>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</si>
  <si>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</si>
  <si>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</si>
  <si>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</si>
  <si>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</si>
  <si>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</si>
  <si>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</si>
  <si>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</si>
  <si>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</si>
  <si>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</si>
  <si>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</si>
  <si>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</si>
  <si>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</si>
  <si>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</si>
  <si>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</si>
  <si>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</si>
  <si>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</si>
  <si>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</si>
  <si>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</si>
  <si>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</si>
  <si>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</si>
  <si>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</si>
  <si>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</si>
  <si>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</si>
  <si>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</si>
  <si>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</si>
  <si>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</si>
  <si>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</si>
  <si>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</si>
  <si>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</si>
  <si>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</si>
  <si>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</si>
  <si>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</si>
  <si>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</si>
  <si>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</si>
  <si>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</si>
  <si>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</si>
  <si>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</si>
  <si>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</si>
  <si>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</si>
  <si>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</si>
  <si>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</si>
  <si>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</si>
  <si>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</si>
  <si>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</si>
  <si>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</si>
  <si>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</si>
  <si>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</si>
  <si>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</si>
  <si>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</si>
  <si>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</si>
  <si>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</si>
  <si>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</si>
  <si>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</si>
  <si>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</si>
  <si>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</si>
  <si>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</si>
  <si>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</si>
  <si>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</si>
  <si>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</si>
  <si>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</si>
  <si>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</si>
  <si>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</si>
  <si>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</si>
  <si>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</si>
  <si>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</si>
  <si>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</si>
  <si>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</si>
  <si>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</si>
  <si>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</si>
  <si>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</si>
  <si>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</si>
  <si>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</si>
  <si>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</si>
  <si>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</si>
  <si>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</si>
  <si>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</si>
  <si>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</si>
  <si>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</si>
  <si>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</si>
  <si>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</si>
  <si>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</si>
  <si>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</si>
  <si>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</si>
  <si>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</si>
  <si>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</si>
  <si>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</si>
  <si>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</si>
  <si>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</si>
  <si>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</si>
  <si>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</si>
  <si>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</si>
  <si>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</si>
  <si>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</si>
  <si>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</si>
  <si>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</si>
  <si>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</si>
  <si>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</si>
  <si>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</si>
  <si>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</si>
  <si>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</si>
  <si>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</si>
  <si>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</si>
  <si>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</si>
  <si>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</si>
  <si>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</si>
  <si>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</si>
  <si>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</si>
  <si>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</si>
  <si>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</si>
  <si>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</si>
  <si>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</si>
  <si>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</si>
  <si>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</si>
  <si>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</si>
  <si>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</si>
  <si>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</si>
  <si>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</si>
  <si>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</si>
  <si>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</si>
  <si>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</si>
  <si>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</si>
  <si>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</si>
  <si>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</si>
  <si>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</si>
  <si>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</si>
  <si>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</si>
  <si>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</si>
  <si>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</si>
  <si>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</si>
  <si>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</si>
  <si>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</si>
  <si>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</si>
  <si>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</si>
  <si>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</si>
  <si>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</si>
  <si>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</si>
  <si>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</si>
  <si>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</si>
  <si>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</si>
  <si>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</si>
  <si>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</si>
  <si>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</si>
  <si>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</si>
  <si>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</si>
  <si>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</si>
  <si>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</si>
  <si>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</si>
  <si>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</si>
  <si>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</si>
  <si>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</si>
  <si>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</si>
  <si>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</si>
  <si>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</si>
  <si>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</si>
  <si>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</si>
  <si>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</si>
  <si>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</si>
  <si>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</si>
  <si>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</si>
  <si>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</si>
  <si>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</si>
  <si>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</si>
  <si>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</si>
  <si>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</si>
  <si>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</si>
  <si>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</si>
  <si>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</si>
  <si>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</si>
  <si>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</si>
  <si>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</si>
  <si>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</si>
  <si>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</si>
  <si>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</si>
  <si>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</si>
  <si>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</si>
  <si>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</si>
  <si>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</si>
  <si>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</si>
  <si>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</si>
  <si>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</si>
  <si>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</si>
  <si>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</si>
  <si>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</si>
  <si>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</si>
  <si>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</si>
  <si>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</si>
  <si>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</si>
  <si>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</si>
  <si>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</si>
  <si>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</si>
  <si>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</si>
  <si>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</si>
  <si>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</si>
  <si>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</si>
  <si>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</si>
  <si>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</si>
  <si>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</si>
  <si>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</si>
  <si>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</si>
  <si>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</si>
  <si>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</si>
  <si>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</si>
  <si>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</si>
  <si>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</si>
  <si>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</si>
  <si>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</si>
  <si>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</si>
  <si>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</si>
  <si>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</si>
  <si>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</si>
  <si>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</si>
  <si>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</si>
  <si>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</si>
  <si>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</si>
  <si>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</si>
  <si>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</si>
  <si>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</si>
  <si>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</si>
  <si>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</si>
  <si>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</si>
  <si>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</si>
  <si>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</si>
  <si>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</si>
  <si>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</si>
  <si>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</si>
  <si>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</si>
  <si>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</si>
  <si>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</si>
  <si>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</si>
  <si>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</si>
  <si>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</si>
  <si>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</si>
  <si>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</si>
  <si>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</si>
  <si>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</si>
  <si>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</si>
  <si>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</si>
  <si>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</si>
  <si>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</si>
  <si>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</si>
  <si>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</si>
  <si>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</si>
  <si>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</si>
  <si>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</si>
  <si>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</si>
  <si>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</si>
  <si>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</si>
  <si>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</si>
  <si>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</si>
  <si>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</si>
  <si>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</si>
  <si>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</si>
  <si>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</si>
  <si>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</si>
  <si>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</si>
  <si>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</si>
  <si>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</si>
  <si>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</si>
  <si>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</si>
  <si>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</si>
  <si>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</si>
  <si>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</si>
  <si>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</si>
  <si>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</si>
  <si>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</si>
  <si>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</si>
  <si>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</si>
  <si>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</si>
  <si>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</si>
  <si>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</si>
  <si>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</si>
  <si>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</si>
  <si>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</si>
  <si>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</si>
  <si>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</si>
  <si>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</si>
  <si>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</si>
  <si>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</si>
  <si>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</si>
  <si>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</si>
  <si>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</si>
  <si>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</si>
  <si>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</si>
  <si>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</si>
  <si>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</si>
  <si>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</si>
  <si>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</si>
  <si>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</si>
  <si>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</si>
  <si>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</si>
  <si>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</si>
  <si>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</si>
  <si>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</si>
  <si>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</si>
  <si>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</si>
  <si>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</si>
  <si>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</si>
  <si>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</si>
  <si>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</si>
  <si>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</si>
  <si>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</si>
  <si>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</si>
  <si>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</si>
  <si>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</si>
  <si>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</si>
  <si>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</si>
  <si>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</si>
  <si>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</si>
  <si>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</si>
  <si>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</si>
  <si>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</si>
  <si>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</si>
  <si>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</si>
  <si>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</si>
  <si>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</si>
  <si>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</si>
  <si>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</si>
  <si>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</si>
  <si>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</si>
  <si>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</si>
  <si>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</si>
  <si>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</si>
  <si>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</si>
  <si>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</si>
  <si>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</si>
  <si>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</si>
  <si>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</si>
  <si>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</si>
  <si>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</si>
  <si>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</si>
  <si>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</si>
  <si>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</si>
  <si>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</si>
  <si>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</si>
  <si>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</si>
  <si>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</si>
  <si>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</si>
  <si>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</si>
  <si>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</si>
  <si>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</si>
  <si>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</si>
  <si>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</si>
  <si>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</si>
  <si>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</si>
  <si>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</si>
  <si>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</si>
  <si>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</si>
  <si>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</si>
  <si>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</si>
  <si>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</si>
  <si>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</si>
  <si>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</si>
  <si>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</si>
  <si>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</si>
  <si>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</si>
  <si>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</si>
  <si>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</si>
  <si>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</si>
  <si>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</si>
  <si>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</si>
  <si>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</si>
  <si>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</si>
  <si>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</si>
  <si>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</si>
  <si>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</si>
  <si>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</si>
  <si>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</si>
  <si>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</si>
  <si>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</si>
  <si>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</si>
  <si>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</si>
  <si>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</si>
  <si>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</si>
  <si>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</si>
  <si>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</si>
  <si>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</si>
  <si>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</si>
  <si>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</si>
  <si>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</si>
  <si>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</si>
  <si>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</si>
  <si>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</si>
  <si>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</si>
  <si>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</si>
  <si>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</si>
  <si>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</si>
  <si>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</si>
  <si>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</si>
  <si>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</si>
  <si>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</si>
  <si>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</si>
  <si>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</si>
  <si>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</si>
  <si>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</si>
  <si>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</si>
  <si>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</si>
  <si>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</si>
  <si>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</si>
  <si>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</si>
  <si>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</si>
  <si>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</si>
  <si>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</si>
  <si>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</si>
  <si>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</si>
  <si>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</si>
  <si>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</si>
  <si>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</si>
  <si>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</si>
  <si>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</si>
  <si>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</si>
  <si>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</si>
  <si>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</si>
  <si>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</si>
  <si>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</si>
  <si>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</si>
  <si>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</si>
  <si>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</si>
  <si>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</si>
  <si>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</si>
  <si>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</si>
  <si>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</si>
  <si>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</si>
  <si>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</si>
  <si>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</si>
  <si>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</si>
  <si>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</si>
  <si>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</si>
  <si>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</si>
  <si>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</si>
  <si>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</si>
  <si>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</si>
  <si>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</si>
  <si>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</si>
  <si>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</si>
  <si>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</si>
  <si>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</si>
  <si>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</si>
  <si>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</si>
  <si>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</si>
  <si>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</si>
  <si>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</si>
  <si>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</si>
  <si>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</si>
  <si>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</si>
  <si>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</si>
  <si>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</si>
  <si>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</si>
  <si>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</si>
  <si>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</si>
  <si>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</si>
  <si>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</si>
  <si>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</si>
  <si>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</si>
  <si>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</si>
  <si>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</si>
  <si>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</si>
  <si>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</si>
  <si>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</si>
  <si>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</si>
  <si>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</si>
  <si>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</si>
  <si>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</si>
  <si>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</si>
  <si>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</si>
  <si>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</si>
  <si>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</si>
  <si>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</si>
  <si>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</si>
  <si>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</si>
  <si>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</si>
  <si>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</si>
  <si>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</si>
  <si>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</si>
  <si>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</si>
  <si>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</si>
  <si>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</si>
  <si>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</si>
  <si>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</si>
  <si>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</si>
  <si>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</si>
  <si>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</si>
  <si>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</si>
  <si>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</si>
  <si>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</si>
  <si>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</si>
  <si>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</si>
  <si>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</si>
  <si>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</si>
  <si>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</si>
  <si>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</si>
  <si>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</si>
  <si>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</si>
  <si>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</si>
  <si>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</si>
  <si>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</si>
  <si>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</si>
  <si>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</si>
  <si>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</si>
  <si>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</si>
  <si>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</si>
  <si>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</si>
  <si>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</si>
  <si>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</si>
  <si>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</si>
  <si>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</si>
  <si>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</si>
  <si>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</si>
  <si>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</si>
  <si>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</si>
  <si>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</si>
  <si>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</si>
  <si>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</si>
  <si>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</si>
  <si>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</si>
  <si>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</si>
  <si>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</si>
  <si>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</si>
  <si>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</si>
  <si>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</si>
  <si>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</si>
  <si>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</si>
  <si>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</si>
  <si>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</si>
  <si>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</si>
  <si>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</si>
  <si>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</si>
  <si>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</si>
  <si>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</si>
  <si>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</si>
  <si>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</si>
  <si>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</si>
  <si>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</si>
  <si>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</si>
  <si>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</si>
  <si>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</si>
  <si>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</si>
  <si>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</si>
  <si>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</si>
  <si>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</si>
  <si>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</si>
  <si>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</si>
  <si>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</si>
  <si>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</si>
  <si>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</si>
  <si>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</si>
  <si>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</si>
  <si>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</si>
  <si>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</si>
  <si>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</si>
  <si>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</si>
  <si>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</si>
  <si>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</si>
  <si>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</si>
  <si>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</si>
  <si>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</si>
  <si>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</si>
  <si>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</si>
  <si>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</si>
  <si>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</si>
  <si>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</si>
  <si>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</si>
  <si>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</si>
  <si>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</si>
  <si>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</si>
  <si>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</si>
  <si>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</si>
  <si>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</si>
  <si>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</si>
  <si>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</si>
  <si>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</si>
  <si>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</si>
  <si>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</si>
  <si>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</si>
  <si>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</si>
  <si>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</si>
  <si>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</si>
  <si>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</si>
  <si>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</si>
  <si>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</si>
  <si>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</si>
  <si>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</si>
  <si>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</si>
  <si>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</si>
  <si>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</si>
  <si>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</si>
  <si>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</si>
  <si>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</si>
  <si>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</si>
  <si>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</si>
  <si>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</si>
  <si>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</si>
  <si>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</si>
  <si>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</si>
  <si>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</si>
  <si>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</si>
  <si>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</si>
  <si>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</si>
  <si>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</si>
  <si>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</si>
  <si>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</si>
  <si>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</si>
  <si>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</si>
  <si>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</si>
  <si>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</si>
  <si>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</si>
  <si>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</si>
  <si>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</si>
  <si>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</si>
  <si>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</si>
  <si>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</si>
  <si>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</si>
  <si>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</si>
  <si>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</si>
  <si>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</si>
  <si>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</si>
  <si>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</si>
  <si>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</si>
  <si>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</si>
  <si>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</si>
  <si>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</si>
  <si>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</si>
  <si>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</si>
  <si>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</si>
  <si>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</si>
  <si>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</si>
  <si>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</si>
  <si>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</si>
  <si>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</si>
  <si>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</si>
  <si>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</si>
  <si>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</si>
  <si>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</si>
  <si>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</si>
  <si>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</si>
  <si>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</si>
  <si>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</si>
  <si>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</si>
  <si>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</si>
  <si>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</si>
  <si>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</si>
  <si>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</si>
  <si>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</si>
  <si>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</si>
  <si>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</si>
  <si>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</si>
  <si>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</si>
  <si>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</si>
  <si>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</si>
  <si>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</si>
  <si>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</si>
  <si>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</si>
  <si>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</si>
  <si>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</si>
  <si>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</si>
  <si>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</si>
  <si>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</si>
  <si>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</si>
  <si>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</si>
  <si>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</si>
  <si>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</si>
  <si>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</si>
  <si>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</si>
  <si>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</si>
  <si>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</si>
  <si>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</si>
  <si>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</si>
  <si>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</si>
  <si>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</si>
  <si>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</si>
  <si>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</si>
  <si>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</si>
  <si>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</si>
  <si>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</si>
  <si>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</si>
  <si>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</si>
  <si>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</si>
  <si>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</si>
  <si>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</si>
  <si>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</si>
  <si>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</si>
  <si>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</si>
  <si>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</si>
  <si>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</si>
  <si>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</si>
  <si>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</si>
  <si>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</si>
  <si>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</si>
  <si>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</si>
  <si>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</si>
  <si>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</si>
  <si>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</si>
  <si>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</si>
  <si>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</si>
  <si>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</si>
  <si>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</si>
  <si>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</si>
  <si>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</si>
  <si>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</si>
  <si>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</si>
  <si>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</si>
  <si>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</si>
  <si>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</si>
  <si>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</si>
  <si>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</si>
  <si>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</si>
  <si>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</si>
  <si>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</si>
  <si>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</si>
  <si>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</si>
  <si>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</si>
  <si>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</si>
  <si>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</si>
  <si>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</si>
  <si>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</si>
  <si>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</si>
  <si>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</si>
  <si>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</si>
  <si>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</si>
  <si>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</si>
  <si>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</si>
  <si>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</si>
  <si>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</si>
  <si>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</si>
  <si>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</si>
  <si>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</si>
  <si>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</si>
  <si>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</si>
  <si>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</si>
  <si>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</si>
  <si>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</si>
  <si>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</si>
  <si>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</si>
  <si>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</si>
  <si>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</si>
  <si>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</si>
  <si>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</si>
  <si>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</si>
  <si>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</si>
  <si>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</si>
  <si>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</si>
  <si>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</si>
  <si>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</si>
  <si>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</si>
  <si>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</si>
  <si>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</si>
  <si>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</si>
  <si>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</si>
  <si>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</si>
  <si>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</si>
  <si>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</si>
  <si>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</si>
  <si>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</si>
  <si>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</si>
  <si>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</si>
  <si>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</si>
  <si>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</si>
  <si>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</si>
  <si>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</si>
  <si>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</si>
  <si>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</si>
  <si>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</si>
  <si>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</si>
  <si>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</si>
  <si>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</si>
  <si>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</si>
  <si>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</si>
  <si>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</si>
  <si>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</si>
  <si>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</si>
  <si>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</si>
  <si>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</si>
  <si>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</si>
  <si>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</si>
  <si>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</si>
  <si>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</si>
  <si>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</si>
  <si>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</si>
  <si>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</si>
  <si>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</si>
  <si>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</si>
  <si>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</si>
  <si>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</si>
  <si>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</si>
  <si>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</si>
  <si>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</si>
  <si>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</si>
  <si>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</si>
  <si>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</si>
  <si>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</si>
  <si>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</si>
  <si>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</si>
  <si>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</si>
  <si>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</si>
  <si>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</si>
  <si>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</si>
  <si>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</si>
  <si>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</si>
  <si>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</si>
  <si>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</si>
  <si>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</si>
  <si>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</si>
  <si>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</si>
  <si>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</si>
  <si>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</si>
  <si>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</si>
  <si>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</si>
  <si>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</si>
  <si>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</si>
  <si>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</si>
  <si>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</si>
  <si>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</si>
  <si>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</si>
  <si>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</si>
  <si>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</si>
  <si>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</si>
  <si>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</si>
  <si>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</si>
  <si>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</si>
  <si>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</si>
  <si>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</si>
  <si>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</si>
  <si>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</si>
  <si>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</si>
  <si>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</si>
  <si>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</si>
  <si>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</si>
  <si>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</si>
  <si>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</si>
  <si>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</si>
  <si>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</si>
  <si>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</si>
  <si>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</si>
  <si>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</si>
  <si>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</si>
  <si>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</si>
  <si>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</si>
  <si>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</si>
  <si>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</si>
  <si>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</si>
  <si>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</si>
  <si>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</si>
  <si>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</si>
  <si>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</si>
  <si>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</si>
  <si>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</si>
  <si>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</si>
  <si>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</si>
  <si>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</si>
  <si>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</si>
  <si>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</si>
  <si>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</si>
  <si>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</si>
  <si>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</si>
  <si>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</si>
  <si>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</si>
  <si>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</si>
  <si>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</si>
  <si>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</si>
  <si>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</si>
  <si>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</si>
  <si>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</si>
  <si>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</si>
  <si>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</si>
  <si>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</si>
  <si>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</si>
  <si>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</si>
  <si>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</si>
  <si>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</si>
  <si>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</si>
  <si>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</si>
  <si>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</si>
  <si>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</si>
  <si>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</si>
  <si>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</si>
  <si>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</si>
  <si>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</si>
  <si>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</si>
  <si>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</si>
  <si>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</si>
  <si>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</si>
  <si>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</si>
  <si>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</si>
  <si>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</si>
  <si>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</si>
  <si>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</si>
  <si>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</si>
  <si>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</si>
  <si>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</si>
  <si>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</si>
  <si>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</si>
  <si>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</si>
  <si>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</si>
  <si>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</si>
  <si>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</si>
  <si>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</si>
  <si>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</si>
  <si>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</si>
  <si>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</si>
  <si>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</si>
  <si>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</si>
  <si>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</si>
  <si>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</si>
  <si>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</si>
  <si>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</si>
  <si>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</si>
  <si>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</si>
  <si>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</si>
  <si>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</si>
  <si>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</si>
  <si>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</si>
  <si>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</si>
  <si>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</si>
  <si>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</si>
  <si>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</si>
  <si>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</si>
  <si>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</si>
  <si>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</si>
  <si>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</si>
  <si>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</si>
  <si>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</si>
  <si>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</si>
  <si>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</si>
  <si>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</si>
  <si>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</si>
  <si>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</si>
  <si>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</si>
  <si>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</si>
  <si>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</si>
  <si>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</si>
  <si>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</si>
  <si>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</si>
  <si>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</si>
  <si>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</si>
  <si>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</si>
  <si>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</si>
  <si>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</si>
  <si>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</si>
  <si>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</si>
  <si>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</si>
  <si>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</si>
  <si>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</si>
  <si>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</si>
  <si>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</si>
  <si>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</si>
  <si>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</si>
  <si>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</si>
  <si>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</si>
  <si>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</si>
  <si>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</si>
  <si>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</si>
  <si>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</si>
  <si>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</si>
  <si>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</si>
  <si>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</si>
  <si>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</si>
  <si>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</si>
  <si>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</si>
  <si>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</si>
  <si>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</si>
  <si>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</si>
  <si>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</si>
  <si>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</si>
  <si>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</si>
  <si>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</si>
  <si>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</si>
  <si>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</si>
  <si>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</si>
  <si>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</si>
  <si>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</si>
  <si>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</si>
  <si>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</si>
  <si>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</si>
  <si>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</si>
  <si>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</si>
  <si>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</si>
  <si>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</si>
  <si>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</si>
  <si>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</si>
  <si>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</si>
  <si>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</si>
  <si>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</si>
  <si>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</si>
  <si>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</si>
  <si>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</si>
  <si>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</si>
  <si>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</si>
  <si>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</si>
  <si>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</si>
  <si>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</si>
  <si>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</si>
  <si>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</si>
  <si>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</si>
  <si>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</si>
  <si>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</si>
  <si>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</si>
  <si>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</si>
  <si>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</si>
  <si>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</si>
  <si>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</si>
  <si>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</si>
  <si>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</si>
  <si>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</si>
  <si>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</si>
  <si>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</si>
  <si>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</si>
  <si>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</si>
  <si>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</si>
  <si>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</si>
  <si>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</si>
  <si>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</si>
  <si>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</si>
  <si>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</si>
  <si>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</si>
  <si>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</si>
  <si>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</si>
  <si>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</si>
  <si>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</si>
  <si>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</si>
  <si>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</si>
  <si>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</si>
  <si>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</si>
  <si>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</si>
  <si>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</si>
  <si>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</si>
  <si>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</si>
  <si>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</si>
  <si>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</si>
  <si>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</si>
  <si>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</si>
  <si>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</si>
  <si>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</si>
  <si>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</si>
  <si>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</si>
  <si>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</si>
  <si>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</si>
  <si>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</si>
  <si>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</si>
  <si>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</si>
  <si>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</si>
  <si>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</si>
  <si>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</si>
  <si>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</si>
  <si>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</si>
  <si>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</si>
  <si>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</si>
  <si>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</si>
  <si>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</si>
  <si>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</si>
  <si>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</si>
  <si>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</si>
  <si>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</si>
  <si>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</si>
  <si>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</si>
  <si>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</si>
  <si>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</si>
  <si>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</si>
  <si>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</si>
  <si>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</si>
  <si>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</si>
  <si>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</si>
  <si>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</si>
  <si>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</si>
  <si>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</si>
  <si>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</si>
  <si>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</si>
  <si>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</si>
  <si>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</si>
  <si>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</si>
  <si>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</si>
  <si>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</si>
  <si>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</si>
  <si>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</si>
  <si>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</si>
  <si>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</si>
  <si>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</si>
  <si>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</si>
  <si>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</si>
  <si>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</si>
  <si>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</si>
  <si>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</si>
  <si>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</si>
  <si>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</si>
  <si>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</si>
  <si>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</si>
  <si>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</si>
  <si>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</si>
  <si>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</si>
  <si>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</si>
  <si>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</si>
  <si>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</si>
  <si>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</si>
  <si>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</si>
  <si>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</si>
  <si>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</si>
  <si>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</si>
  <si>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</si>
  <si>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</si>
  <si>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</si>
  <si>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</si>
  <si>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</si>
  <si>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</si>
  <si>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</si>
  <si>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</si>
  <si>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</si>
  <si>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</si>
  <si>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</si>
  <si>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</si>
  <si>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</si>
  <si>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</si>
  <si>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</si>
  <si>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</si>
  <si>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</si>
  <si>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</si>
  <si>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</si>
  <si>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</si>
  <si>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</si>
  <si>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</si>
  <si>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</si>
  <si>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</si>
  <si>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</si>
  <si>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</si>
  <si>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</si>
  <si>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</si>
  <si>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</si>
  <si>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</si>
  <si>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</si>
  <si>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</si>
  <si>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</si>
  <si>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</si>
  <si>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</si>
  <si>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</si>
  <si>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</si>
  <si>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</si>
  <si>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</si>
  <si>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</si>
  <si>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</si>
  <si>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</si>
  <si>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</si>
  <si>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</si>
  <si>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</si>
  <si>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</si>
  <si>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</si>
  <si>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</si>
  <si>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</si>
  <si>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</si>
  <si>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</si>
  <si>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</si>
  <si>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</si>
  <si>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</si>
  <si>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</si>
  <si>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</si>
  <si>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</si>
  <si>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</si>
  <si>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</si>
  <si>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</si>
  <si>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</si>
  <si>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</si>
  <si>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</si>
  <si>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</si>
  <si>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</si>
  <si>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</si>
  <si>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</si>
  <si>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</si>
  <si>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</si>
  <si>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</si>
  <si>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</si>
  <si>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</si>
  <si>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</si>
  <si>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</si>
  <si>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</si>
  <si>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</si>
  <si>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</si>
  <si>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</si>
  <si>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</si>
  <si>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</si>
  <si>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</si>
  <si>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</si>
  <si>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</si>
  <si>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</si>
  <si>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</si>
  <si>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</si>
  <si>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</si>
  <si>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</si>
  <si>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</si>
  <si>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</si>
  <si>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</si>
  <si>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</si>
  <si>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</si>
  <si>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</si>
  <si>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</si>
  <si>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</si>
  <si>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</si>
  <si>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</si>
  <si>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</si>
  <si>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</si>
  <si>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</si>
  <si>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</si>
  <si>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</si>
  <si>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</si>
  <si>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</si>
  <si>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</si>
  <si>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</si>
  <si>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</si>
  <si>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</si>
  <si>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</si>
  <si>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</si>
  <si>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</si>
  <si>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</si>
  <si>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</si>
  <si>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</si>
  <si>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</si>
  <si>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</si>
  <si>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</si>
  <si>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</si>
  <si>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</si>
  <si>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</si>
  <si>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</si>
  <si>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</si>
  <si>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</si>
  <si>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</si>
  <si>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</si>
  <si>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</si>
  <si>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</si>
  <si>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</si>
  <si>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</si>
  <si>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</si>
  <si>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</si>
  <si>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</si>
  <si>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</si>
  <si>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</si>
  <si>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</si>
  <si>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</si>
  <si>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</si>
  <si>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</si>
  <si>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</si>
  <si>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</si>
  <si>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</si>
  <si>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</si>
  <si>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</si>
  <si>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</si>
  <si>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</si>
  <si>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</si>
  <si>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</si>
  <si>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</si>
  <si>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</si>
  <si>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</si>
  <si>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</si>
  <si>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</si>
  <si>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</si>
  <si>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</si>
  <si>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</si>
  <si>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</si>
  <si>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</si>
  <si>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</si>
  <si>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</si>
  <si>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</si>
  <si>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</si>
  <si>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</si>
  <si>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</si>
  <si>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</si>
  <si>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</si>
  <si>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</si>
  <si>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</si>
  <si>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</si>
  <si>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</si>
  <si>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</si>
  <si>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</si>
  <si>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</si>
  <si>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</si>
  <si>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</si>
  <si>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</si>
  <si>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</si>
  <si>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</si>
  <si>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</si>
  <si>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</si>
  <si>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</si>
  <si>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</si>
  <si>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</si>
  <si>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</si>
  <si>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</si>
  <si>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</si>
  <si>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</si>
  <si>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</si>
  <si>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</si>
  <si>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</si>
  <si>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</si>
  <si>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</si>
  <si>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</si>
  <si>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</si>
  <si>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</si>
  <si>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</si>
  <si>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</si>
  <si>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</si>
  <si>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</si>
  <si>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</si>
  <si>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</si>
  <si>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</si>
  <si>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</si>
  <si>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</si>
  <si>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</si>
  <si>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</si>
  <si>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</si>
  <si>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</si>
  <si>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</si>
  <si>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</si>
  <si>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</si>
  <si>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</si>
  <si>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</si>
  <si>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</si>
  <si>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</si>
  <si>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</si>
  <si>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</si>
  <si>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</si>
  <si>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</si>
  <si>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</si>
  <si>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</si>
  <si>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</si>
  <si>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</si>
  <si>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</si>
  <si>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</si>
  <si>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</si>
  <si>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</si>
  <si>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</si>
  <si>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</si>
  <si>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</si>
  <si>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</si>
  <si>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</si>
  <si>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</si>
  <si>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</si>
  <si>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</si>
  <si>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</si>
  <si>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</si>
  <si>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</si>
  <si>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</si>
  <si>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</si>
  <si>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</si>
  <si>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</si>
  <si>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</si>
  <si>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</si>
  <si>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</si>
  <si>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</si>
  <si>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</si>
  <si>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</si>
  <si>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</si>
  <si>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</si>
  <si>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</si>
  <si>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</si>
  <si>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</si>
  <si>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</si>
  <si>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</si>
  <si>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</si>
  <si>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</si>
  <si>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</si>
  <si>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</si>
  <si>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</si>
  <si>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</si>
  <si>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</si>
  <si>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</si>
  <si>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</si>
  <si>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</si>
  <si>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</si>
  <si>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</si>
  <si>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</si>
  <si>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</si>
  <si>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</si>
  <si>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</si>
  <si>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</si>
  <si>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</si>
  <si>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</si>
  <si>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</si>
  <si>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</si>
  <si>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</si>
  <si>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</si>
  <si>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</si>
  <si>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</si>
  <si>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</si>
  <si>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</si>
  <si>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</si>
  <si>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</si>
  <si>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</si>
  <si>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</si>
  <si>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</si>
  <si>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</si>
  <si>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</si>
  <si>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</si>
  <si>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</si>
  <si>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</si>
  <si>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</si>
  <si>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</si>
  <si>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</si>
  <si>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</si>
  <si>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</si>
  <si>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</si>
  <si>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</si>
  <si>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</si>
  <si>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</si>
  <si>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</si>
  <si>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</si>
  <si>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</si>
  <si>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</si>
  <si>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</si>
  <si>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</si>
  <si>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</si>
  <si>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</si>
  <si>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</si>
  <si>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</si>
  <si>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</si>
  <si>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</si>
  <si>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</si>
  <si>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</si>
  <si>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</si>
  <si>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</si>
  <si>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</si>
  <si>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</si>
  <si>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</si>
  <si>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</si>
  <si>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</si>
  <si>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</si>
  <si>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</si>
  <si>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</si>
  <si>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</si>
  <si>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</si>
  <si>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</si>
  <si>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</si>
  <si>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</si>
  <si>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</si>
  <si>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</si>
  <si>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</si>
  <si>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</si>
  <si>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</si>
  <si>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</si>
  <si>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</si>
  <si>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</si>
  <si>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</si>
  <si>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</si>
  <si>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</si>
  <si>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</si>
  <si>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</si>
  <si>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</si>
  <si>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</si>
  <si>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</si>
  <si>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</si>
  <si>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</si>
  <si>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</si>
  <si>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</si>
  <si>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</si>
  <si>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</si>
  <si>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</si>
  <si>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</si>
  <si>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</si>
  <si>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</si>
  <si>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</si>
  <si>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</si>
  <si>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</si>
  <si>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</si>
  <si>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</si>
  <si>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</si>
  <si>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</si>
  <si>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</si>
  <si>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</si>
  <si>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</si>
  <si>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</si>
  <si>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</si>
  <si>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</si>
  <si>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</si>
  <si>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</si>
  <si>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</si>
  <si>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</si>
  <si>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</si>
  <si>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</si>
  <si>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</si>
  <si>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</si>
  <si>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</si>
  <si>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</si>
  <si>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</si>
  <si>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</si>
  <si>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</si>
  <si>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</si>
  <si>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</si>
  <si>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</si>
  <si>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</si>
  <si>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</si>
  <si>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</si>
  <si>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</si>
  <si>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</si>
  <si>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</si>
  <si>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</si>
  <si>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</si>
  <si>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</si>
  <si>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</si>
  <si>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</si>
  <si>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</si>
  <si>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</si>
  <si>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</si>
  <si>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</si>
  <si>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</si>
  <si>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</si>
  <si>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</si>
  <si>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</si>
  <si>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</si>
  <si>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</si>
  <si>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</si>
  <si>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</si>
  <si>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</si>
  <si>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</si>
  <si>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</si>
  <si>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</si>
  <si>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</si>
  <si>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</si>
  <si>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</si>
  <si>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</si>
  <si>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</si>
  <si>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</si>
  <si>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</si>
  <si>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</si>
  <si>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</si>
  <si>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</si>
  <si>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</si>
  <si>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</si>
  <si>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</si>
  <si>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</si>
  <si>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</si>
  <si>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</si>
  <si>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</si>
  <si>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</si>
  <si>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</si>
  <si>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</si>
  <si>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</si>
  <si>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</si>
  <si>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</si>
  <si>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</si>
  <si>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</si>
  <si>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</si>
  <si>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</si>
  <si>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</si>
  <si>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</si>
  <si>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</si>
  <si>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</si>
  <si>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</si>
  <si>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</si>
  <si>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</si>
  <si>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</si>
  <si>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</si>
  <si>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</si>
  <si>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</si>
  <si>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</si>
  <si>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</si>
  <si>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</si>
  <si>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</si>
  <si>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</si>
  <si>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</si>
  <si>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</si>
  <si>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</si>
  <si>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</si>
  <si>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</si>
  <si>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</si>
  <si>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</si>
  <si>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</si>
  <si>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</si>
  <si>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</si>
  <si>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</si>
  <si>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</si>
  <si>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</si>
  <si>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</si>
  <si>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</si>
  <si>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</si>
  <si>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</si>
  <si>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</si>
  <si>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</si>
  <si>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</si>
  <si>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</si>
  <si>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</si>
  <si>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</si>
  <si>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</si>
  <si>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</si>
  <si>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</si>
  <si>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</si>
  <si>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</si>
  <si>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</si>
  <si>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</si>
  <si>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</si>
  <si>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</si>
  <si>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</si>
  <si>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</si>
  <si>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</si>
  <si>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</si>
  <si>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</si>
  <si>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</si>
  <si>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</si>
  <si>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</si>
  <si>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</si>
  <si>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</si>
  <si>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</si>
  <si>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</si>
  <si>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</si>
  <si>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</si>
  <si>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</si>
  <si>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</si>
  <si>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</si>
  <si>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</si>
  <si>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</si>
  <si>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</si>
  <si>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</si>
  <si>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</si>
  <si>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</si>
  <si>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</si>
  <si>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</si>
  <si>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</si>
  <si>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</si>
  <si>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</si>
  <si>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</si>
  <si>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</si>
  <si>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</si>
  <si>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</si>
  <si>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</si>
  <si>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</si>
  <si>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</si>
  <si>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</si>
  <si>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</si>
  <si>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</si>
  <si>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</si>
  <si>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</si>
  <si>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</si>
  <si>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</si>
  <si>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</si>
  <si>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</si>
  <si>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</si>
  <si>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</si>
  <si>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</si>
  <si>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</si>
  <si>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</si>
  <si>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</si>
  <si>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</si>
  <si>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</si>
  <si>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</si>
  <si>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</si>
  <si>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</si>
  <si>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</si>
  <si>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</si>
  <si>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</si>
  <si>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</si>
  <si>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</si>
  <si>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</si>
  <si>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</si>
  <si>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</si>
  <si>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</si>
  <si>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</si>
  <si>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</si>
  <si>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</si>
  <si>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</si>
  <si>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</si>
  <si>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</si>
  <si>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</si>
  <si>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</si>
  <si>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</si>
  <si>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</si>
  <si>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</si>
  <si>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</si>
  <si>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</si>
  <si>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</si>
  <si>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</si>
  <si>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</si>
  <si>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</si>
  <si>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</si>
  <si>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</si>
  <si>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</si>
  <si>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</si>
  <si>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</si>
  <si>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</si>
  <si>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</si>
  <si>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</si>
  <si>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</si>
  <si>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</si>
  <si>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</si>
  <si>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</si>
  <si>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</si>
  <si>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</si>
  <si>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</si>
  <si>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</si>
  <si>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</si>
  <si>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</si>
  <si>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</si>
  <si>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</si>
  <si>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</si>
  <si>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</si>
  <si>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</si>
  <si>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</si>
  <si>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</si>
  <si>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</si>
  <si>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</si>
  <si>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</si>
  <si>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</si>
  <si>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</si>
  <si>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</si>
  <si>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</si>
  <si>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</si>
  <si>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</si>
  <si>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</si>
  <si>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</si>
  <si>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</si>
  <si>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</si>
  <si>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</si>
  <si>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</si>
  <si>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</si>
  <si>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</si>
  <si>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</si>
  <si>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</si>
  <si>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</si>
  <si>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</si>
  <si>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</si>
  <si>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</si>
  <si>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</si>
  <si>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</si>
  <si>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</si>
  <si>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</si>
  <si>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</si>
  <si>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</si>
  <si>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</si>
  <si>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</si>
  <si>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</si>
  <si>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</si>
  <si>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</si>
  <si>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</si>
  <si>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</si>
  <si>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</si>
  <si>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</si>
  <si>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</si>
  <si>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</si>
  <si>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</si>
  <si>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</si>
  <si>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</si>
  <si>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</si>
  <si>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</si>
  <si>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</si>
  <si>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</si>
  <si>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</si>
  <si>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</si>
  <si>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</si>
  <si>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</si>
  <si>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</si>
  <si>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</si>
  <si>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</si>
  <si>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</si>
  <si>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</si>
  <si>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</si>
  <si>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</si>
  <si>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</si>
  <si>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</si>
  <si>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</si>
  <si>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</si>
  <si>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</si>
  <si>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</si>
  <si>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</si>
  <si>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</si>
  <si>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</si>
  <si>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</si>
  <si>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</si>
  <si>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</si>
  <si>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</si>
  <si>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</si>
  <si>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</si>
  <si>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</si>
  <si>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</si>
  <si>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</si>
  <si>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</si>
  <si>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</si>
  <si>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</si>
  <si>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</si>
  <si>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</si>
  <si>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</si>
  <si>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</si>
  <si>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</si>
  <si>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</si>
  <si>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</si>
  <si>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</si>
  <si>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</si>
  <si>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</si>
  <si>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</si>
  <si>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</si>
  <si>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</si>
  <si>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</si>
  <si>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</si>
  <si>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</si>
  <si>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</si>
  <si>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</si>
  <si>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</si>
  <si>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</si>
  <si>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</si>
  <si>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</si>
  <si>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</si>
  <si>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</si>
  <si>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</si>
  <si>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</si>
  <si>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</si>
  <si>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</si>
  <si>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</si>
  <si>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</si>
  <si>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</si>
  <si>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</si>
  <si>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</si>
  <si>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</si>
  <si>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</si>
  <si>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</si>
  <si>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</si>
  <si>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</si>
  <si>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</si>
  <si>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</si>
  <si>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</si>
  <si>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</si>
  <si>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</si>
  <si>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</si>
  <si>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</si>
  <si>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</si>
  <si>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</si>
  <si>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</si>
  <si>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</si>
  <si>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</si>
  <si>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</si>
  <si>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</si>
  <si>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</si>
  <si>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</si>
  <si>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</si>
  <si>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</si>
  <si>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</si>
  <si>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</si>
  <si>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</si>
  <si>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</si>
  <si>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</si>
  <si>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</si>
  <si>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</si>
  <si>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</si>
  <si>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</si>
  <si>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</si>
  <si>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</si>
  <si>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</si>
  <si>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</si>
  <si>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</si>
  <si>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</si>
  <si>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</si>
  <si>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</si>
  <si>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</si>
  <si>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</si>
  <si>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</si>
  <si>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</si>
  <si>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</si>
  <si>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</si>
  <si>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</si>
  <si>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</si>
  <si>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</si>
  <si>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</si>
  <si>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</si>
  <si>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</si>
  <si>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</si>
  <si>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</si>
  <si>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</si>
  <si>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</si>
  <si>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</si>
  <si>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</si>
  <si>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</si>
  <si>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</si>
  <si>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</si>
  <si>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</si>
  <si>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</si>
  <si>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</si>
  <si>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</si>
  <si>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</si>
  <si>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</si>
  <si>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</si>
  <si>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</si>
  <si>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</si>
  <si>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</si>
  <si>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</si>
  <si>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</si>
  <si>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</si>
  <si>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</si>
  <si>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</si>
  <si>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</si>
  <si>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</si>
  <si>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</si>
  <si>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</si>
  <si>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</si>
  <si>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</si>
  <si>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</si>
  <si>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</si>
  <si>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</si>
  <si>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</si>
  <si>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</si>
  <si>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</si>
  <si>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</si>
  <si>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</si>
  <si>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</si>
  <si>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</si>
  <si>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</si>
  <si>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</si>
  <si>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</si>
  <si>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</si>
  <si>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</si>
  <si>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</si>
  <si>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</si>
  <si>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</si>
  <si>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</si>
  <si>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</si>
  <si>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</si>
  <si>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</si>
  <si>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</si>
  <si>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</si>
  <si>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</si>
  <si>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</si>
  <si>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</si>
  <si>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</si>
  <si>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</si>
  <si>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</si>
  <si>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</si>
  <si>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</si>
  <si>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</si>
  <si>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</si>
  <si>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</si>
  <si>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</si>
  <si>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</si>
  <si>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</si>
  <si>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</si>
  <si>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</si>
  <si>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</si>
  <si>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</si>
  <si>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</si>
  <si>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</si>
  <si>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</si>
  <si>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</si>
  <si>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</si>
  <si>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</si>
  <si>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</si>
  <si>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</si>
  <si>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</si>
  <si>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</si>
  <si>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</si>
  <si>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</si>
  <si>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</si>
  <si>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</si>
  <si>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</si>
  <si>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</si>
  <si>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</si>
  <si>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</si>
  <si>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</si>
  <si>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</si>
  <si>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</si>
  <si>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</si>
  <si>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</si>
  <si>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</si>
  <si>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</si>
  <si>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</si>
  <si>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</si>
  <si>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</si>
  <si>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</si>
  <si>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</si>
  <si>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</si>
  <si>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</si>
  <si>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</si>
  <si>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</si>
  <si>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</si>
  <si>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</si>
  <si>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</si>
  <si>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</si>
  <si>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</si>
  <si>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</si>
  <si>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</si>
  <si>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</si>
  <si>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</si>
  <si>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</si>
  <si>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</si>
  <si>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</si>
  <si>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</si>
  <si>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</si>
  <si>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</si>
  <si>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</si>
  <si>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</si>
  <si>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</si>
  <si>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</si>
  <si>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</si>
  <si>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</si>
  <si>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</si>
  <si>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</si>
  <si>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</si>
  <si>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</si>
  <si>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</si>
  <si>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</si>
  <si>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</si>
  <si>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</si>
  <si>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</si>
  <si>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</si>
  <si>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</si>
  <si>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</si>
  <si>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</si>
  <si>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</si>
  <si>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</si>
  <si>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</si>
  <si>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</si>
  <si>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</si>
  <si>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</si>
  <si>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</si>
  <si>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</si>
  <si>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</si>
  <si>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</si>
  <si>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</si>
  <si>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</si>
  <si>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</si>
  <si>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</si>
  <si>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</si>
  <si>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</si>
  <si>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</si>
  <si>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</si>
  <si>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</si>
  <si>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</si>
  <si>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</si>
  <si>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</si>
  <si>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</si>
  <si>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</si>
  <si>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</si>
  <si>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</si>
  <si>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</si>
  <si>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</si>
  <si>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</si>
  <si>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</si>
  <si>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</si>
  <si>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</si>
  <si>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</si>
  <si>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</si>
  <si>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</si>
  <si>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</si>
  <si>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</si>
  <si>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</si>
  <si>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</si>
  <si>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</si>
  <si>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</si>
  <si>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</si>
  <si>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</si>
  <si>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</si>
  <si>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</si>
  <si>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</si>
  <si>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</si>
  <si>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</si>
  <si>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</si>
  <si>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</si>
  <si>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</si>
  <si>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</si>
  <si>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</si>
  <si>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</si>
  <si>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</si>
  <si>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</si>
  <si>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</si>
  <si>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</si>
  <si>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</si>
  <si>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</si>
  <si>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</si>
  <si>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</si>
  <si>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</si>
  <si>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</si>
  <si>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</si>
  <si>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</si>
  <si>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</si>
  <si>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</si>
  <si>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</si>
  <si>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</si>
  <si>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</si>
  <si>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</si>
  <si>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</si>
  <si>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</si>
  <si>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</si>
  <si>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</si>
  <si>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</si>
  <si>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</si>
  <si>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</si>
  <si>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</si>
  <si>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</si>
  <si>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</si>
  <si>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</si>
  <si>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</si>
  <si>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</si>
  <si>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</si>
  <si>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</si>
  <si>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</si>
  <si>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</si>
  <si>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</si>
  <si>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</si>
  <si>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</si>
  <si>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</si>
  <si>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</si>
  <si>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</si>
  <si>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</si>
  <si>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</si>
  <si>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</si>
  <si>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</si>
  <si>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</si>
  <si>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</si>
  <si>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</si>
  <si>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</si>
  <si>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</si>
  <si>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</si>
  <si>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</si>
  <si>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</si>
  <si>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</si>
  <si>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</si>
  <si>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</si>
  <si>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</si>
  <si>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</si>
  <si>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</si>
  <si>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</si>
  <si>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</si>
  <si>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</si>
  <si>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</si>
  <si>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</si>
  <si>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</si>
  <si>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</si>
  <si>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</si>
  <si>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</si>
  <si>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</si>
  <si>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</si>
  <si>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</si>
  <si>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</si>
  <si>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</si>
  <si>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</si>
  <si>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</si>
  <si>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</si>
  <si>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</si>
  <si>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</si>
  <si>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</si>
  <si>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</si>
  <si>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</si>
  <si>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</si>
  <si>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</si>
  <si>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</si>
  <si>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</si>
  <si>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</si>
  <si>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</si>
  <si>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</si>
  <si>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</si>
  <si>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</si>
  <si>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</si>
  <si>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</si>
  <si>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</si>
  <si>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</si>
  <si>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</si>
  <si>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</si>
  <si>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</si>
  <si>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</si>
  <si>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</si>
  <si>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</si>
  <si>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</si>
  <si>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</si>
  <si>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</si>
  <si>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</si>
  <si>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</si>
  <si>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</si>
  <si>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</si>
  <si>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</si>
  <si>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</si>
  <si>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</si>
  <si>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</si>
  <si>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</si>
  <si>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</si>
  <si>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</si>
  <si>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</si>
  <si>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</si>
  <si>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</si>
  <si>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</si>
  <si>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</si>
  <si>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</si>
  <si>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</si>
  <si>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</si>
  <si>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</si>
  <si>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</si>
  <si>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</si>
  <si>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</si>
  <si>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</si>
  <si>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</si>
  <si>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</si>
  <si>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</si>
  <si>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</si>
  <si>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</si>
  <si>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</si>
  <si>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</si>
  <si>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</si>
  <si>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</si>
  <si>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</si>
  <si>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</si>
  <si>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</si>
  <si>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</si>
  <si>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</si>
  <si>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</si>
  <si>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</si>
  <si>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</si>
  <si>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</si>
  <si>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</si>
  <si>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</si>
  <si>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</si>
  <si>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</si>
  <si>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</si>
  <si>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</si>
  <si>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</si>
  <si>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</si>
  <si>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</si>
  <si>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</si>
  <si>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</si>
  <si>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</si>
  <si>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</si>
  <si>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</si>
  <si>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</si>
  <si>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</si>
  <si>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</si>
  <si>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</si>
  <si>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</si>
  <si>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</si>
  <si>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</si>
  <si>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</si>
  <si>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</si>
  <si>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</si>
  <si>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</si>
  <si>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</si>
  <si>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</si>
  <si>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</si>
  <si>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</si>
  <si>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</si>
  <si>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</si>
  <si>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</si>
  <si>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</si>
  <si>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</si>
  <si>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</si>
  <si>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</si>
  <si>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</si>
  <si>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</si>
  <si>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</si>
  <si>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</si>
  <si>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</si>
  <si>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</si>
  <si>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</si>
  <si>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</si>
  <si>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</si>
  <si>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</si>
  <si>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</si>
  <si>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</si>
  <si>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</si>
  <si>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</si>
  <si>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</si>
  <si>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</si>
  <si>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</si>
  <si>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</si>
  <si>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</si>
  <si>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</si>
  <si>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</si>
  <si>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</si>
  <si>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</si>
  <si>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</si>
  <si>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</si>
  <si>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</si>
  <si>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</si>
  <si>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</si>
  <si>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</si>
  <si>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</si>
  <si>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</si>
  <si>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</si>
  <si>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</si>
  <si>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</si>
  <si>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</si>
  <si>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</si>
  <si>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</si>
  <si>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</si>
  <si>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</si>
  <si>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</si>
  <si>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</si>
  <si>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</si>
  <si>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</si>
  <si>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</si>
  <si>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</si>
  <si>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</si>
  <si>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</si>
  <si>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</si>
  <si>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</si>
  <si>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</si>
  <si>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</si>
  <si>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</si>
  <si>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</si>
  <si>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</si>
  <si>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</si>
  <si>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</si>
  <si>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</si>
  <si>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</si>
  <si>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</si>
  <si>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</si>
  <si>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</si>
  <si>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</si>
  <si>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</si>
  <si>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</si>
  <si>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</si>
  <si>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</si>
  <si>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</si>
  <si>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</si>
  <si>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</si>
  <si>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</si>
  <si>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</si>
  <si>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</si>
  <si>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</si>
  <si>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</si>
  <si>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</si>
  <si>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</si>
  <si>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</si>
  <si>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</si>
  <si>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</si>
  <si>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</si>
  <si>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</si>
  <si>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</si>
  <si>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</si>
  <si>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</si>
  <si>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</si>
  <si>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</si>
  <si>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</si>
  <si>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</si>
  <si>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</si>
  <si>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</si>
  <si>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</si>
  <si>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</si>
  <si>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</si>
  <si>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</si>
  <si>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</si>
  <si>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</si>
  <si>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</si>
  <si>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</si>
  <si>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</si>
  <si>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</si>
  <si>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</si>
  <si>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</si>
  <si>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</si>
  <si>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</si>
  <si>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</si>
  <si>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</si>
  <si>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</si>
  <si>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</si>
  <si>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</si>
  <si>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</si>
  <si>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</si>
  <si>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</si>
  <si>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</si>
  <si>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</si>
  <si>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</si>
  <si>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</si>
  <si>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</si>
  <si>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</si>
  <si>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</si>
  <si>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</si>
  <si>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</si>
  <si>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</si>
  <si>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</si>
  <si>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</si>
  <si>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</si>
  <si>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</si>
  <si>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</si>
  <si>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</si>
  <si>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</si>
  <si>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</si>
  <si>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</si>
  <si>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</si>
  <si>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</si>
  <si>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</si>
  <si>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</si>
  <si>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</si>
  <si>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</si>
  <si>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</si>
  <si>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</si>
  <si>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</si>
  <si>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</si>
  <si>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</si>
  <si>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</si>
  <si>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</si>
  <si>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</si>
  <si>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</si>
  <si>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</si>
  <si>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</si>
  <si>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</si>
  <si>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</si>
  <si>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</si>
  <si>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</si>
  <si>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</si>
  <si>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</si>
  <si>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</si>
  <si>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</si>
  <si>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</si>
  <si>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</si>
  <si>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</si>
  <si>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</si>
  <si>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</si>
  <si>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</si>
  <si>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</si>
  <si>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</si>
  <si>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</si>
  <si>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</si>
  <si>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</si>
  <si>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</si>
  <si>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</si>
  <si>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</si>
  <si>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</si>
  <si>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</si>
  <si>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</si>
  <si>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</si>
  <si>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</si>
  <si>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</si>
  <si>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</si>
  <si>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</si>
  <si>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</si>
  <si>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</si>
  <si>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</si>
  <si>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</si>
  <si>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</si>
  <si>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</si>
  <si>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</si>
  <si>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</si>
  <si>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</si>
  <si>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</si>
  <si>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</si>
  <si>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</si>
  <si>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</si>
  <si>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</si>
  <si>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</si>
  <si>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</si>
  <si>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</si>
  <si>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</si>
  <si>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</si>
  <si>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</si>
  <si>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</si>
  <si>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</si>
  <si>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</si>
  <si>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</si>
  <si>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</si>
  <si>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</si>
  <si>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</si>
  <si>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</si>
  <si>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</si>
  <si>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</si>
  <si>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</si>
  <si>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</si>
  <si>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</si>
  <si>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</si>
  <si>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</si>
  <si>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</si>
  <si>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</si>
  <si>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</si>
  <si>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</si>
  <si>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</si>
  <si>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</si>
  <si>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</si>
  <si>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</si>
  <si>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</si>
  <si>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</si>
  <si>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</si>
  <si>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</si>
  <si>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</si>
  <si>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</si>
  <si>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</si>
  <si>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</si>
  <si>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</si>
  <si>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</si>
  <si>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</si>
  <si>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</si>
  <si>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</si>
  <si>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</si>
  <si>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</si>
  <si>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</si>
  <si>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</si>
  <si>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</si>
  <si>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</si>
  <si>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</si>
  <si>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</si>
  <si>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</si>
  <si>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</si>
  <si>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</si>
  <si>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</si>
  <si>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</si>
  <si>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</si>
  <si>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</si>
  <si>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</si>
  <si>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</si>
  <si>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</si>
  <si>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</si>
  <si>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</si>
  <si>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</si>
  <si>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</si>
  <si>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</si>
  <si>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</si>
  <si>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</si>
  <si>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</si>
  <si>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</si>
  <si>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</si>
  <si>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</si>
  <si>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</si>
  <si>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</si>
  <si>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</si>
  <si>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</si>
  <si>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</si>
  <si>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</si>
  <si>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</si>
  <si>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</si>
  <si>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</si>
  <si>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</si>
  <si>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</si>
  <si>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</si>
  <si>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</si>
  <si>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</si>
  <si>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</si>
  <si>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</si>
  <si>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</si>
  <si>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</si>
  <si>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</si>
  <si>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</si>
  <si>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</si>
  <si>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</si>
  <si>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</si>
  <si>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</si>
  <si>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</si>
  <si>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</si>
  <si>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</si>
  <si>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</si>
  <si>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</si>
  <si>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</si>
  <si>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</si>
  <si>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</si>
  <si>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</si>
  <si>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</si>
  <si>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</si>
  <si>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</si>
  <si>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</si>
  <si>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</si>
  <si>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</si>
  <si>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</si>
  <si>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</si>
  <si>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</si>
  <si>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</si>
  <si>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</si>
  <si>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</si>
  <si>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</si>
  <si>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</si>
  <si>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</si>
  <si>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</si>
  <si>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</si>
  <si>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</si>
  <si>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</si>
  <si>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</si>
  <si>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</si>
  <si>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</si>
  <si>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</si>
  <si>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</si>
  <si>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</si>
  <si>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</si>
  <si>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</si>
  <si>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</si>
  <si>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</si>
  <si>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</si>
  <si>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</si>
  <si>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</si>
  <si>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</si>
  <si>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</si>
  <si>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</si>
  <si>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</si>
  <si>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</si>
  <si>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</si>
  <si>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</si>
  <si>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</si>
  <si>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</si>
  <si>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</si>
  <si>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</si>
  <si>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</si>
  <si>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</si>
  <si>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</si>
  <si>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</si>
  <si>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</si>
  <si>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</si>
  <si>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</si>
  <si>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</si>
  <si>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</si>
  <si>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</si>
  <si>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</si>
  <si>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</si>
  <si>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</si>
  <si>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</si>
  <si>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</si>
  <si>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</si>
  <si>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</si>
  <si>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</si>
  <si>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</si>
  <si>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</si>
  <si>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</si>
  <si>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</si>
  <si>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</si>
  <si>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</si>
  <si>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</si>
  <si>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</si>
  <si>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</si>
  <si>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</si>
  <si>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</si>
  <si>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</si>
  <si>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</si>
  <si>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</si>
  <si>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</si>
  <si>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</si>
  <si>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</si>
  <si>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</si>
  <si>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</si>
  <si>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</si>
  <si>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</si>
  <si>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</si>
  <si>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</si>
  <si>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</si>
  <si>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</si>
  <si>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</si>
  <si>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</si>
  <si>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</si>
  <si>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</si>
  <si>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</si>
  <si>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</si>
  <si>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</si>
  <si>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</si>
  <si>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</si>
  <si>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</si>
  <si>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</si>
  <si>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</si>
  <si>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</si>
  <si>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</si>
  <si>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</si>
  <si>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</si>
  <si>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</si>
  <si>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</si>
  <si>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</si>
  <si>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</si>
  <si>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</si>
  <si>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</si>
  <si>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</si>
  <si>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</si>
  <si>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</si>
  <si>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</si>
  <si>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</si>
  <si>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</si>
  <si>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</si>
  <si>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</si>
  <si>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</si>
  <si>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</si>
  <si>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</si>
  <si>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</si>
  <si>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</si>
  <si>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</si>
  <si>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</si>
  <si>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</si>
  <si>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</si>
  <si>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</si>
  <si>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</si>
  <si>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</si>
  <si>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</si>
  <si>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</si>
  <si>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</si>
  <si>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</si>
  <si>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</si>
  <si>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</si>
  <si>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</si>
  <si>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</si>
  <si>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</si>
  <si>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</si>
  <si>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</si>
  <si>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</si>
  <si>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</si>
  <si>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</si>
  <si>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</si>
  <si>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</si>
  <si>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</si>
  <si>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</si>
  <si>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</si>
  <si>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</si>
  <si>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</si>
  <si>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</si>
  <si>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</si>
  <si>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</si>
  <si>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</si>
  <si>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</si>
  <si>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</si>
  <si>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</si>
  <si>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</si>
  <si>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</si>
  <si>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</si>
  <si>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</si>
  <si>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</si>
  <si>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</si>
  <si>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</si>
  <si>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</si>
  <si>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</si>
  <si>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</si>
  <si>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</si>
  <si>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</si>
  <si>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</si>
  <si>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</si>
  <si>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</si>
  <si>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</si>
  <si>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</si>
  <si>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</si>
  <si>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</si>
  <si>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</si>
  <si>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</si>
  <si>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</si>
  <si>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</si>
  <si>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</si>
  <si>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</si>
  <si>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</si>
  <si>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</si>
  <si>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</si>
  <si>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</si>
  <si>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</si>
  <si>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</si>
  <si>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</si>
  <si>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</si>
  <si>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</si>
  <si>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</si>
  <si>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</si>
  <si>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</si>
  <si>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</si>
  <si>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</si>
  <si>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</si>
  <si>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</si>
  <si>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</si>
  <si>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</si>
  <si>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</si>
  <si>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</si>
  <si>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</si>
  <si>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</si>
  <si>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</si>
  <si>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</si>
  <si>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</si>
  <si>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</si>
  <si>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</si>
  <si>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</si>
  <si>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</si>
  <si>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</si>
  <si>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</si>
  <si>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</si>
  <si>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</si>
  <si>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</si>
  <si>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</si>
  <si>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</si>
  <si>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</si>
  <si>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</si>
  <si>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</si>
  <si>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</si>
  <si>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</si>
  <si>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</si>
  <si>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</si>
  <si>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</si>
  <si>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</si>
  <si>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</si>
  <si>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</si>
  <si>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</si>
  <si>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</si>
  <si>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</si>
  <si>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</si>
  <si>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</si>
  <si>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</si>
  <si>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</si>
  <si>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</si>
  <si>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</si>
  <si>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</si>
  <si>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</si>
  <si>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</si>
  <si>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</si>
  <si>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</si>
  <si>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</si>
  <si>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</si>
  <si>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</si>
  <si>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</si>
  <si>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</si>
  <si>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</si>
  <si>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</si>
  <si>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</si>
  <si>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</si>
  <si>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</si>
  <si>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</si>
  <si>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</si>
  <si>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</si>
  <si>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</si>
  <si>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</si>
  <si>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</si>
  <si>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</si>
  <si>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</si>
  <si>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</si>
  <si>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</si>
  <si>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</si>
  <si>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</si>
  <si>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</si>
  <si>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</si>
  <si>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</si>
  <si>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</si>
  <si>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</si>
  <si>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</si>
  <si>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</si>
  <si>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</si>
  <si>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</si>
  <si>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</si>
  <si>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</si>
  <si>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</si>
  <si>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</si>
  <si>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</si>
  <si>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</si>
  <si>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</si>
  <si>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</si>
  <si>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</si>
  <si>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</si>
  <si>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</si>
  <si>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</si>
  <si>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</si>
  <si>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</si>
  <si>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</si>
  <si>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</si>
  <si>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</si>
  <si>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</si>
  <si>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</si>
  <si>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</si>
  <si>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</si>
  <si>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</si>
  <si>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</si>
  <si>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</si>
  <si>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</si>
  <si>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</si>
  <si>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</si>
  <si>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</si>
  <si>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</si>
  <si>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</si>
  <si>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</si>
  <si>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</si>
  <si>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</si>
  <si>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</si>
  <si>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</si>
  <si>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</si>
  <si>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</si>
  <si>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</si>
  <si>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</si>
  <si>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</si>
  <si>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</si>
  <si>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</si>
  <si>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</si>
  <si>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</si>
  <si>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</si>
  <si>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</si>
  <si>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</si>
  <si>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</si>
  <si>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</si>
  <si>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</si>
  <si>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</si>
  <si>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</si>
  <si>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</si>
  <si>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</si>
  <si>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</si>
  <si>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</si>
  <si>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</si>
  <si>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</si>
  <si>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</si>
  <si>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</si>
  <si>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</si>
  <si>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</si>
  <si>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</si>
  <si>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</si>
  <si>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</si>
  <si>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</si>
  <si>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</si>
  <si>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</si>
  <si>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</si>
  <si>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</si>
  <si>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</si>
  <si>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</si>
  <si>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</si>
  <si>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</si>
  <si>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</si>
  <si>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</si>
  <si>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</si>
  <si>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</si>
  <si>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</si>
  <si>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</si>
  <si>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</si>
  <si>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</si>
  <si>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</si>
  <si>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</si>
  <si>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</si>
  <si>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</si>
  <si>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</si>
  <si>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</si>
  <si>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</si>
  <si>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</si>
  <si>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</si>
  <si>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</si>
  <si>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</si>
  <si>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</si>
  <si>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</si>
  <si>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</si>
  <si>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</si>
  <si>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</si>
  <si>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</si>
  <si>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</si>
  <si>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</si>
  <si>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</si>
  <si>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</si>
  <si>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</si>
  <si>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</si>
  <si>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</si>
  <si>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</si>
  <si>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</si>
  <si>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</si>
  <si>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</si>
  <si>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</si>
  <si>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</si>
  <si>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</si>
  <si>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</si>
  <si>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</si>
  <si>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</si>
  <si>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</si>
  <si>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</si>
  <si>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</si>
  <si>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</si>
  <si>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</si>
  <si>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</si>
  <si>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</si>
  <si>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</si>
  <si>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</si>
  <si>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</si>
  <si>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</si>
  <si>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</si>
  <si>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</si>
  <si>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</si>
  <si>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</si>
  <si>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</si>
  <si>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</si>
  <si>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</si>
  <si>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</si>
  <si>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</si>
  <si>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</si>
  <si>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</si>
  <si>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</si>
  <si>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</si>
  <si>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</si>
  <si>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</si>
  <si>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</si>
  <si>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</si>
  <si>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</si>
  <si>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</si>
  <si>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</si>
  <si>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</si>
  <si>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</si>
  <si>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</si>
  <si>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</si>
  <si>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</si>
  <si>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</si>
  <si>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</si>
  <si>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</si>
  <si>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</si>
  <si>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</si>
  <si>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</si>
  <si>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</si>
  <si>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</si>
  <si>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</si>
  <si>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</si>
  <si>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</si>
  <si>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</si>
  <si>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</si>
  <si>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</si>
  <si>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</si>
  <si>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</si>
  <si>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</si>
  <si>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</si>
  <si>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</si>
  <si>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</si>
  <si>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</si>
  <si>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</si>
  <si>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</si>
  <si>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</si>
  <si>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</si>
  <si>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</si>
  <si>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</si>
  <si>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</si>
  <si>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</si>
  <si>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</si>
  <si>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</si>
  <si>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</si>
  <si>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</si>
  <si>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</si>
  <si>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</si>
  <si>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</si>
  <si>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</si>
  <si>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</si>
  <si>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</si>
  <si>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</si>
  <si>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</si>
  <si>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</si>
  <si>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</si>
  <si>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</si>
  <si>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</si>
  <si>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</si>
  <si>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</si>
  <si>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</si>
  <si>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</si>
  <si>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</si>
  <si>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</si>
  <si>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</si>
  <si>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</si>
  <si>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</si>
  <si>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</si>
  <si>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</si>
  <si>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</si>
  <si>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</si>
  <si>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</si>
  <si>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</si>
  <si>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</si>
  <si>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</si>
  <si>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</si>
  <si>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</si>
  <si>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</si>
  <si>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</si>
  <si>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</si>
  <si>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</si>
  <si>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</si>
  <si>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</si>
  <si>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</si>
  <si>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</si>
  <si>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</si>
  <si>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</si>
  <si>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</si>
  <si>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</si>
  <si>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</si>
  <si>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</si>
  <si>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</si>
  <si>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</si>
  <si>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</si>
  <si>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</si>
  <si>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</si>
  <si>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</si>
  <si>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</si>
  <si>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</si>
  <si>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</si>
  <si>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</si>
  <si>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</si>
  <si>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</si>
  <si>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</si>
  <si>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</si>
  <si>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</si>
  <si>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</si>
  <si>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</si>
  <si>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</si>
  <si>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</si>
  <si>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</si>
  <si>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</si>
  <si>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</si>
  <si>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</si>
  <si>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</si>
  <si>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</si>
  <si>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</si>
  <si>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</si>
  <si>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</si>
  <si>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</si>
  <si>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</si>
  <si>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</si>
  <si>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</si>
  <si>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</si>
  <si>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</si>
  <si>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</si>
  <si>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</si>
  <si>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</si>
  <si>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</si>
  <si>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</si>
  <si>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</si>
  <si>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</si>
  <si>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</si>
  <si>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</si>
  <si>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</si>
  <si>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</si>
  <si>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</si>
  <si>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</si>
  <si>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</si>
  <si>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</si>
  <si>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</si>
  <si>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</si>
  <si>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</si>
  <si>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</si>
  <si>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</si>
  <si>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</si>
  <si>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</si>
  <si>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</si>
  <si>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</si>
  <si>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</si>
  <si>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</si>
  <si>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</si>
  <si>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</si>
  <si>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</si>
  <si>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</si>
  <si>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</si>
  <si>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</si>
  <si>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</si>
  <si>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</si>
  <si>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</si>
  <si>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</si>
  <si>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</si>
  <si>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</si>
  <si>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</si>
  <si>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</si>
  <si>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</si>
  <si>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</si>
  <si>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</si>
  <si>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</si>
  <si>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</si>
  <si>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</si>
  <si>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</si>
  <si>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</si>
  <si>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</si>
  <si>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</si>
  <si>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</si>
  <si>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</si>
  <si>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</si>
  <si>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</si>
  <si>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</si>
  <si>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</si>
  <si>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</si>
  <si>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</si>
  <si>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</si>
  <si>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</si>
  <si>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</si>
  <si>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</si>
  <si>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</si>
  <si>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</si>
  <si>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</si>
  <si>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</si>
  <si>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</si>
  <si>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</si>
  <si>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</si>
  <si>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</si>
  <si>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</si>
  <si>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</si>
  <si>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</si>
  <si>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</si>
  <si>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</si>
  <si>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</si>
  <si>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</si>
  <si>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</si>
  <si>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</si>
  <si>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</si>
  <si>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</si>
  <si>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</si>
  <si>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</si>
  <si>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</si>
  <si>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</si>
  <si>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</si>
  <si>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</si>
  <si>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</si>
  <si>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</si>
  <si>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</si>
  <si>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</si>
  <si>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</si>
  <si>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</si>
  <si>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</si>
  <si>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</si>
  <si>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</si>
  <si>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</si>
  <si>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</si>
  <si>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</si>
  <si>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</si>
  <si>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</si>
  <si>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</si>
  <si>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</si>
  <si>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</si>
  <si>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</si>
  <si>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</si>
  <si>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</si>
  <si>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</si>
  <si>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</si>
  <si>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</si>
  <si>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</si>
  <si>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</si>
  <si>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</si>
  <si>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</si>
  <si>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</si>
  <si>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</si>
  <si>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</si>
  <si>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</si>
  <si>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</si>
  <si>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</si>
  <si>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</si>
  <si>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</si>
  <si>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</si>
  <si>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</si>
  <si>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</si>
  <si>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</si>
  <si>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</si>
  <si>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</si>
  <si>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</si>
  <si>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</si>
  <si>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</si>
  <si>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</si>
  <si>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</si>
  <si>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</si>
  <si>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</si>
  <si>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</si>
  <si>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</si>
  <si>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</si>
  <si>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</si>
  <si>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</si>
  <si>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</si>
  <si>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</si>
  <si>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</si>
  <si>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</si>
  <si>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</si>
  <si>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</si>
  <si>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</si>
  <si>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</si>
  <si>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</si>
  <si>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</si>
  <si>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</si>
  <si>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</si>
  <si>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</si>
  <si>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</si>
  <si>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</si>
  <si>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</si>
  <si>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</si>
  <si>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</si>
  <si>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</si>
  <si>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</si>
  <si>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</si>
  <si>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</si>
  <si>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</si>
  <si>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</si>
  <si>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</si>
  <si>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</si>
  <si>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</si>
  <si>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</si>
  <si>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</si>
  <si>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</si>
  <si>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</si>
  <si>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</si>
  <si>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</si>
  <si>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</si>
  <si>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</si>
  <si>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</si>
  <si>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</si>
  <si>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</si>
  <si>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</si>
  <si>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</si>
  <si>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</si>
  <si>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</si>
  <si>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</si>
  <si>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</si>
  <si>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</si>
  <si>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</si>
  <si>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</si>
  <si>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</si>
  <si>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</si>
  <si>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</si>
  <si>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</si>
  <si>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</si>
  <si>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</si>
  <si>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</si>
  <si>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</si>
  <si>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</si>
  <si>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</si>
  <si>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</si>
  <si>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</si>
  <si>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</si>
  <si>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</si>
  <si>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</si>
  <si>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</si>
  <si>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</si>
  <si>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</si>
  <si>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</si>
  <si>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</si>
  <si>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</si>
  <si>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</si>
  <si>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</si>
  <si>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</si>
  <si>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</si>
  <si>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</si>
  <si>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</si>
  <si>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</si>
  <si>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</si>
  <si>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</si>
  <si>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</si>
  <si>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</si>
  <si>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</si>
  <si>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</si>
  <si>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</si>
  <si>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</si>
  <si>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</si>
  <si>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</si>
  <si>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</si>
  <si>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</si>
  <si>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</si>
  <si>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</si>
  <si>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</si>
  <si>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</si>
  <si>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</si>
  <si>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</si>
  <si>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</si>
  <si>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</si>
  <si>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</si>
  <si>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</si>
  <si>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</si>
  <si>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</si>
  <si>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</si>
  <si>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</si>
  <si>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</si>
  <si>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</si>
  <si>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</si>
  <si>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</si>
  <si>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</si>
  <si>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</si>
  <si>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</si>
  <si>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</si>
  <si>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</si>
  <si>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</si>
  <si>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</si>
  <si>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</si>
  <si>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</si>
  <si>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</si>
  <si>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</si>
  <si>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</si>
  <si>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</si>
  <si>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</si>
  <si>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</si>
  <si>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</si>
  <si>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</si>
  <si>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</si>
  <si>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</si>
  <si>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</si>
  <si>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</si>
  <si>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</si>
  <si>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</si>
  <si>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</si>
  <si>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</si>
  <si>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</si>
  <si>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</si>
  <si>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</si>
  <si>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</si>
  <si>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</si>
  <si>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</si>
  <si>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</si>
  <si>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</si>
  <si>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</si>
  <si>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</si>
  <si>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</si>
  <si>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</si>
  <si>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</si>
  <si>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</si>
  <si>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</si>
  <si>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</si>
  <si>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</si>
  <si>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</si>
  <si>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</si>
  <si>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</si>
  <si>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</si>
  <si>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</si>
  <si>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</si>
  <si>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</si>
  <si>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</si>
  <si>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</si>
  <si>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</si>
  <si>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</si>
  <si>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</si>
  <si>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</si>
  <si>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</si>
  <si>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</si>
  <si>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</si>
  <si>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</si>
  <si>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</si>
  <si>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</si>
  <si>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</si>
  <si>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</si>
  <si>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</si>
  <si>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</si>
  <si>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</si>
  <si>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</si>
  <si>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</si>
  <si>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</si>
  <si>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</si>
  <si>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</si>
  <si>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</si>
  <si>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</si>
  <si>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</si>
  <si>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</si>
  <si>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</si>
  <si>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</si>
  <si>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</si>
  <si>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</si>
  <si>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</si>
  <si>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</si>
  <si>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</si>
  <si>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</si>
  <si>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</si>
  <si>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</si>
  <si>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</si>
  <si>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</si>
  <si>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</si>
  <si>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</si>
  <si>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</si>
  <si>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</si>
  <si>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</si>
  <si>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</si>
  <si>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</si>
  <si>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</si>
  <si>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</si>
  <si>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</si>
  <si>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</si>
  <si>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</si>
  <si>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</si>
  <si>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</si>
  <si>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</si>
  <si>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</si>
  <si>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</si>
  <si>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</si>
  <si>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</si>
  <si>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</si>
  <si>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</si>
  <si>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</si>
  <si>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</si>
  <si>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</si>
  <si>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</si>
  <si>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</si>
  <si>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</si>
  <si>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</si>
  <si>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</si>
  <si>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</si>
  <si>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</si>
  <si>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</si>
  <si>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</si>
  <si>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</si>
  <si>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</si>
  <si>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</si>
  <si>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</si>
  <si>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</si>
  <si>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</si>
  <si>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</si>
  <si>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</si>
  <si>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</si>
  <si>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</si>
  <si>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</si>
  <si>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</si>
  <si>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</si>
  <si>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</si>
  <si>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</si>
  <si>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</si>
  <si>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</si>
  <si>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</si>
  <si>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</si>
  <si>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</si>
  <si>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</si>
  <si>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</si>
  <si>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</si>
  <si>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</si>
  <si>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</si>
  <si>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</si>
  <si>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</si>
  <si>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</si>
  <si>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</si>
  <si>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</si>
  <si>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</si>
  <si>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</si>
  <si>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</si>
  <si>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</si>
  <si>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</si>
  <si>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</si>
  <si>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</si>
  <si>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</si>
  <si>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</si>
  <si>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</si>
  <si>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</si>
  <si>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</si>
  <si>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</si>
  <si>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</si>
  <si>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</si>
  <si>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</si>
  <si>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</si>
  <si>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</si>
  <si>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</si>
  <si>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</si>
  <si>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</si>
  <si>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</si>
  <si>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</si>
  <si>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</si>
  <si>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</si>
  <si>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</si>
  <si>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</si>
  <si>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</si>
  <si>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</si>
  <si>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</si>
  <si>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</si>
  <si>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</si>
  <si>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</si>
  <si>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</si>
  <si>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</si>
  <si>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</si>
  <si>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</si>
  <si>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</si>
  <si>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</si>
  <si>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</si>
  <si>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</si>
  <si>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</si>
  <si>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</si>
  <si>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</si>
  <si>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</si>
  <si>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</si>
  <si>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</si>
  <si>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</si>
  <si>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</si>
  <si>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</si>
  <si>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</si>
  <si>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</si>
  <si>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</si>
  <si>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</si>
  <si>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</si>
  <si>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</si>
  <si>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</si>
  <si>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</si>
  <si>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</si>
  <si>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</si>
  <si>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</si>
  <si>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</si>
  <si>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</si>
  <si>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</si>
  <si>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</si>
  <si>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</si>
  <si>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</si>
  <si>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</si>
  <si>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</si>
  <si>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</si>
  <si>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</si>
  <si>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</si>
  <si>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</si>
  <si>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</si>
  <si>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</si>
  <si>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</si>
  <si>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</si>
  <si>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</si>
  <si>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</si>
  <si>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</si>
  <si>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</si>
  <si>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</si>
  <si>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</si>
  <si>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</si>
  <si>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</si>
  <si>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</si>
  <si>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</si>
  <si>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</si>
  <si>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</si>
  <si>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</si>
  <si>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</si>
  <si>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</si>
  <si>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</si>
  <si>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</si>
  <si>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</si>
  <si>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</si>
  <si>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</si>
  <si>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</si>
  <si>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</si>
  <si>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</si>
  <si>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</si>
  <si>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</si>
  <si>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</si>
  <si>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</si>
  <si>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</si>
  <si>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</si>
  <si>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</si>
  <si>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</si>
  <si>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</si>
  <si>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</si>
  <si>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</si>
  <si>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</si>
  <si>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</si>
  <si>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</si>
  <si>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</si>
  <si>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</si>
  <si>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</si>
  <si>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</si>
  <si>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</si>
  <si>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</si>
  <si>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</si>
  <si>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</si>
  <si>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</si>
  <si>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</si>
  <si>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</si>
  <si>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</si>
  <si>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</si>
  <si>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</si>
  <si>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</si>
  <si>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</si>
  <si>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</si>
  <si>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</si>
  <si>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</si>
  <si>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</si>
  <si>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</si>
  <si>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</si>
  <si>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</si>
  <si>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</si>
  <si>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</si>
  <si>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</si>
  <si>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</si>
  <si>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</si>
  <si>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</si>
  <si>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</si>
  <si>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</si>
  <si>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</si>
  <si>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</si>
  <si>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</si>
  <si>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</si>
  <si>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</si>
  <si>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</si>
  <si>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</si>
  <si>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</si>
  <si>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</si>
  <si>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</si>
  <si>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</si>
  <si>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</si>
  <si>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</si>
  <si>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</si>
  <si>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</si>
  <si>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</si>
  <si>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</si>
  <si>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</si>
  <si>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</si>
  <si>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</si>
  <si>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</si>
  <si>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</si>
  <si>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</si>
  <si>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</si>
  <si>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</si>
  <si>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</si>
  <si>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</si>
  <si>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</si>
  <si>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</si>
  <si>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</si>
  <si>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</si>
  <si>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</si>
  <si>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</si>
  <si>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</si>
  <si>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</si>
  <si>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</si>
  <si>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</si>
  <si>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</si>
  <si>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</si>
  <si>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</si>
  <si>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</si>
  <si>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</si>
  <si>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</si>
  <si>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</si>
  <si>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</si>
  <si>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</si>
  <si>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</si>
  <si>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</si>
  <si>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</si>
  <si>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</si>
  <si>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</si>
  <si>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</si>
  <si>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</si>
  <si>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</si>
  <si>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</si>
  <si>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</si>
  <si>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</si>
  <si>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</si>
  <si>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</si>
  <si>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</si>
  <si>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</si>
  <si>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</si>
  <si>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</si>
  <si>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</si>
  <si>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</si>
  <si>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</si>
  <si>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</si>
  <si>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</si>
  <si>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</si>
  <si>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</si>
  <si>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</si>
  <si>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</si>
  <si>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</si>
  <si>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</si>
  <si>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</si>
  <si>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</si>
  <si>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</si>
  <si>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</si>
  <si>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</si>
  <si>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</si>
  <si>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</si>
  <si>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</si>
  <si>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</si>
  <si>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</si>
  <si>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</si>
  <si>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</si>
  <si>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</si>
  <si>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</si>
  <si>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</si>
  <si>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</si>
  <si>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</si>
  <si>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</si>
  <si>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</si>
  <si>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</si>
  <si>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</si>
  <si>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</si>
  <si>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</si>
  <si>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</si>
  <si>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</si>
  <si>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</si>
  <si>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</si>
  <si>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</si>
  <si>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</si>
  <si>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</si>
  <si>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</si>
  <si>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</si>
  <si>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</si>
  <si>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</si>
  <si>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</si>
  <si>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</si>
  <si>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</si>
  <si>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</si>
  <si>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</si>
  <si>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</si>
  <si>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</si>
  <si>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</si>
  <si>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</si>
  <si>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</si>
  <si>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</si>
  <si>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</si>
  <si>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</si>
  <si>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</si>
  <si>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</si>
  <si>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</si>
  <si>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</si>
  <si>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</si>
  <si>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</si>
  <si>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</si>
  <si>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</si>
  <si>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</si>
  <si>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</si>
  <si>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</si>
  <si>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</si>
  <si>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</si>
  <si>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</si>
  <si>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</si>
  <si>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</si>
  <si>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</si>
  <si>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</si>
  <si>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</si>
  <si>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</si>
  <si>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</si>
  <si>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</si>
  <si>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</si>
  <si>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</si>
  <si>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</si>
  <si>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</si>
  <si>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</si>
  <si>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</si>
  <si>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</si>
  <si>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</si>
  <si>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</si>
  <si>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</si>
  <si>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</si>
  <si>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</si>
  <si>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</si>
  <si>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</si>
  <si>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</si>
  <si>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</si>
  <si>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</si>
  <si>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</si>
  <si>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</si>
  <si>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</si>
  <si>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</si>
  <si>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</si>
  <si>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</si>
  <si>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</si>
  <si>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</si>
  <si>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</si>
  <si>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</si>
  <si>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</si>
  <si>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</si>
  <si>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</si>
  <si>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</si>
  <si>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</si>
  <si>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</si>
  <si>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</si>
  <si>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</si>
  <si>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</si>
  <si>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</si>
  <si>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</si>
  <si>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</si>
  <si>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</si>
  <si>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</si>
  <si>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</si>
  <si>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</si>
  <si>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</si>
  <si>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</si>
  <si>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</si>
  <si>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</si>
  <si>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</si>
  <si>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</si>
  <si>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</si>
  <si>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</si>
  <si>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</si>
  <si>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</si>
  <si>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</si>
  <si>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</si>
  <si>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</si>
  <si>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</si>
  <si>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</si>
  <si>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</si>
  <si>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</si>
  <si>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</si>
  <si>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</si>
  <si>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</si>
  <si>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</si>
  <si>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</si>
  <si>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</si>
  <si>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</si>
  <si>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</si>
  <si>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</si>
  <si>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</si>
  <si>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</si>
  <si>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</si>
  <si>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</si>
  <si>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</si>
  <si>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</si>
  <si>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</si>
  <si>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</si>
  <si>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</si>
  <si>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</si>
  <si>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</si>
  <si>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</si>
  <si>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</si>
  <si>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</si>
  <si>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</si>
  <si>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</si>
  <si>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</si>
  <si>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</si>
  <si>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</si>
  <si>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</si>
  <si>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</si>
  <si>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</si>
  <si>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</si>
  <si>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</si>
  <si>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</si>
  <si>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</si>
  <si>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</si>
  <si>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</si>
  <si>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</si>
  <si>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</si>
  <si>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</si>
  <si>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</si>
  <si>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</si>
  <si>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</si>
  <si>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</si>
  <si>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</si>
  <si>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</si>
  <si>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</si>
  <si>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</si>
  <si>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</si>
  <si>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</si>
  <si>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</si>
  <si>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</si>
  <si>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</si>
  <si>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</si>
  <si>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</si>
  <si>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</si>
  <si>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</si>
  <si>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</si>
  <si>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</si>
  <si>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</si>
  <si>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</si>
  <si>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</si>
  <si>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</si>
  <si>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</si>
  <si>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</si>
  <si>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</si>
  <si>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</si>
  <si>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</si>
  <si>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</si>
  <si>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</si>
  <si>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</si>
  <si>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</si>
  <si>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</si>
  <si>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</si>
  <si>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</si>
  <si>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</si>
  <si>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</si>
  <si>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</si>
  <si>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</si>
  <si>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</si>
  <si>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</si>
  <si>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</si>
  <si>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</si>
  <si>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</si>
  <si>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</si>
  <si>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</si>
  <si>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</si>
  <si>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</si>
  <si>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</si>
  <si>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</si>
  <si>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</si>
  <si>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</si>
  <si>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</si>
  <si>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</si>
  <si>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</si>
  <si>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</si>
  <si>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</si>
  <si>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</si>
  <si>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</si>
  <si>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</si>
  <si>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</si>
  <si>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</si>
  <si>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</si>
  <si>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</si>
  <si>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</si>
  <si>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</si>
  <si>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</si>
  <si>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</si>
  <si>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</si>
  <si>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</si>
  <si>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</si>
  <si>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</si>
  <si>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</si>
  <si>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</si>
  <si>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</si>
  <si>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</si>
  <si>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</si>
  <si>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</si>
  <si>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</si>
  <si>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</si>
  <si>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</si>
  <si>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</si>
  <si>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</si>
  <si>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</si>
  <si>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</si>
  <si>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</si>
  <si>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</si>
  <si>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</si>
  <si>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</si>
  <si>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</si>
  <si>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</si>
  <si>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</si>
  <si>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</si>
  <si>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</si>
  <si>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</si>
  <si>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</si>
  <si>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</si>
  <si>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</si>
  <si>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</si>
  <si>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</si>
  <si>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</si>
  <si>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</si>
  <si>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</si>
  <si>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</si>
  <si>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</si>
  <si>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</si>
  <si>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</si>
  <si>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</si>
  <si>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</si>
  <si>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</si>
  <si>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</si>
  <si>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</si>
  <si>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</si>
  <si>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</si>
  <si>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</si>
  <si>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</si>
  <si>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</si>
  <si>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</si>
  <si>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</si>
  <si>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</si>
  <si>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</si>
  <si>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</si>
  <si>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</si>
  <si>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</si>
  <si>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</si>
  <si>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</si>
  <si>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</si>
  <si>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</si>
  <si>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</si>
  <si>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</si>
  <si>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</si>
  <si>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</si>
  <si>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</si>
  <si>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</si>
  <si>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</si>
  <si>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</si>
  <si>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</si>
  <si>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</si>
  <si>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</si>
  <si>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</si>
  <si>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</si>
  <si>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</si>
  <si>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</si>
  <si>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</si>
  <si>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</si>
  <si>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</si>
  <si>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</si>
  <si>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</si>
  <si>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</si>
  <si>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</si>
  <si>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</si>
  <si>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</si>
  <si>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</si>
  <si>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</si>
  <si>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</si>
  <si>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</si>
  <si>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</si>
  <si>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</si>
  <si>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</si>
  <si>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</si>
  <si>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</si>
  <si>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</si>
  <si>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</si>
  <si>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</si>
  <si>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</si>
  <si>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</si>
  <si>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</si>
  <si>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</si>
  <si>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</si>
  <si>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</si>
  <si>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</si>
  <si>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</si>
  <si>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</si>
  <si>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</si>
  <si>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</si>
  <si>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</si>
  <si>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</si>
  <si>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</si>
  <si>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</si>
  <si>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</si>
  <si>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</si>
  <si>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</si>
  <si>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</si>
  <si>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</si>
  <si>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</si>
  <si>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</si>
  <si>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</si>
  <si>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</si>
  <si>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</si>
  <si>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</si>
  <si>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</si>
  <si>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</si>
  <si>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</si>
  <si>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</si>
  <si>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</si>
  <si>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</si>
  <si>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</si>
  <si>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</si>
  <si>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</si>
  <si>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</si>
  <si>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</si>
  <si>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</si>
  <si>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</si>
  <si>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</si>
  <si>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</si>
  <si>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</si>
  <si>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</si>
  <si>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</si>
  <si>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</si>
  <si>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</si>
  <si>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</si>
  <si>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</si>
  <si>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</si>
  <si>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</si>
  <si>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</si>
  <si>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</si>
  <si>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</si>
  <si>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</si>
  <si>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</si>
  <si>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</si>
  <si>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</si>
  <si>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</si>
  <si>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</si>
  <si>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</si>
  <si>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</si>
  <si>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</si>
  <si>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</si>
  <si>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</si>
  <si>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</si>
  <si>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</si>
  <si>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</si>
  <si>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</si>
  <si>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</si>
  <si>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</si>
  <si>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</si>
  <si>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</si>
  <si>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</si>
  <si>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</si>
  <si>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</si>
  <si>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</si>
  <si>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</si>
  <si>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</si>
  <si>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</si>
  <si>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</si>
  <si>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</si>
  <si>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</si>
  <si>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</si>
  <si>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</si>
  <si>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</si>
  <si>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</si>
  <si>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</si>
  <si>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</si>
  <si>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</si>
  <si>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</si>
  <si>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</si>
  <si>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</si>
  <si>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</si>
  <si>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</si>
  <si>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</si>
  <si>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</si>
  <si>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</si>
  <si>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</si>
  <si>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</si>
  <si>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</si>
  <si>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</si>
  <si>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</si>
  <si>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</si>
  <si>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</si>
  <si>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</si>
  <si>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</si>
  <si>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</si>
  <si>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</si>
  <si>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</si>
  <si>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</si>
  <si>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</si>
  <si>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</si>
  <si>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</si>
  <si>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</si>
  <si>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</si>
  <si>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</si>
  <si>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</si>
  <si>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</si>
  <si>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</si>
  <si>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</si>
  <si>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</si>
  <si>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</si>
  <si>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</si>
  <si>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</si>
  <si>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</si>
  <si>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</si>
  <si>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</si>
  <si>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</si>
  <si>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</si>
  <si>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</si>
  <si>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</si>
  <si>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</si>
  <si>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</si>
  <si>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</si>
  <si>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</si>
  <si>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</si>
  <si>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</si>
  <si>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</si>
  <si>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</si>
  <si>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</si>
  <si>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</si>
  <si>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</si>
  <si>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</si>
  <si>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</si>
  <si>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</si>
  <si>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</si>
  <si>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</si>
  <si>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</si>
  <si>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</si>
  <si>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</si>
  <si>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</si>
  <si>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</si>
  <si>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</si>
  <si>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</si>
  <si>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</si>
  <si>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</si>
  <si>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</si>
  <si>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</si>
  <si>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</si>
  <si>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</si>
  <si>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</si>
  <si>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</si>
  <si>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</si>
  <si>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</si>
  <si>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</si>
  <si>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</si>
  <si>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</si>
  <si>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</si>
  <si>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</si>
  <si>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</si>
  <si>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</si>
  <si>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</si>
  <si>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</si>
  <si>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</si>
  <si>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</si>
  <si>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</si>
  <si>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</si>
  <si>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</si>
  <si>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</si>
  <si>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</si>
  <si>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</si>
  <si>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</si>
  <si>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</si>
  <si>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</si>
  <si>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</si>
  <si>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</si>
  <si>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</si>
  <si>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</si>
  <si>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</si>
  <si>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</si>
  <si>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</si>
  <si>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</si>
  <si>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</si>
  <si>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</si>
  <si>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</si>
  <si>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</si>
  <si>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</si>
  <si>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</si>
  <si>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</si>
  <si>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</si>
  <si>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</si>
  <si>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</si>
  <si>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</si>
  <si>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</si>
  <si>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</si>
  <si>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</si>
  <si>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</si>
  <si>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</si>
  <si>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</si>
  <si>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</si>
  <si>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</si>
  <si>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</si>
  <si>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</si>
  <si>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</si>
  <si>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</si>
  <si>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</si>
  <si>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</si>
  <si>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</si>
  <si>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</si>
  <si>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</si>
  <si>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</si>
  <si>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</si>
  <si>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</si>
  <si>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</si>
  <si>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</si>
  <si>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</si>
  <si>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</si>
  <si>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</si>
  <si>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</si>
  <si>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</si>
  <si>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</si>
  <si>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</si>
  <si>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</si>
  <si>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</si>
  <si>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</si>
  <si>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</si>
  <si>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</si>
  <si>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</si>
  <si>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</si>
  <si>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</si>
  <si>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</si>
  <si>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</si>
  <si>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</si>
  <si>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</si>
  <si>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</si>
  <si>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</si>
  <si>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</si>
  <si>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</si>
  <si>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</si>
  <si>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</si>
  <si>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</si>
  <si>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</si>
  <si>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</si>
  <si>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</si>
  <si>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</si>
  <si>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</si>
  <si>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</si>
  <si>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</si>
  <si>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</si>
  <si>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</si>
  <si>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</si>
  <si>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</si>
  <si>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</si>
  <si>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</si>
  <si>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</si>
  <si>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</si>
  <si>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</si>
  <si>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</si>
  <si>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</si>
  <si>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</si>
  <si>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</si>
  <si>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</si>
  <si>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</si>
  <si>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</si>
  <si>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</si>
  <si>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</si>
  <si>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</si>
  <si>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</si>
  <si>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</si>
  <si>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</si>
  <si>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</si>
  <si>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</si>
  <si>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</si>
  <si>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</si>
  <si>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</si>
  <si>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</si>
  <si>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</si>
  <si>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</si>
  <si>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</si>
  <si>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</si>
  <si>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</si>
  <si>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</si>
  <si>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</si>
  <si>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</si>
  <si>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</si>
  <si>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</si>
  <si>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</si>
  <si>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</si>
  <si>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</si>
  <si>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</si>
  <si>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</si>
  <si>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</si>
  <si>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</si>
  <si>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</si>
  <si>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</si>
  <si>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</si>
  <si>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</si>
  <si>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</si>
  <si>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</si>
  <si>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</si>
  <si>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</si>
  <si>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</si>
  <si>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</si>
  <si>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</si>
  <si>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</si>
  <si>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</si>
  <si>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</si>
  <si>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</si>
  <si>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</si>
  <si>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</si>
  <si>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</si>
  <si>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</si>
  <si>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</si>
  <si>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</si>
  <si>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</si>
  <si>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</si>
  <si>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</si>
  <si>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</si>
  <si>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</si>
  <si>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</si>
  <si>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</si>
  <si>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</si>
  <si>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</si>
  <si>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</si>
  <si>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</si>
  <si>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</si>
  <si>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</si>
  <si>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</si>
  <si>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</si>
  <si>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</si>
  <si>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</si>
  <si>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</si>
  <si>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</si>
  <si>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</si>
  <si>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</si>
  <si>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</si>
  <si>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</si>
  <si>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</si>
  <si>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</si>
  <si>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</si>
  <si>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</si>
  <si>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</si>
  <si>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</si>
  <si>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</si>
  <si>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</si>
  <si>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</si>
  <si>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</si>
  <si>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</si>
  <si>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</si>
  <si>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</si>
  <si>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</si>
  <si>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</si>
  <si>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</si>
  <si>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</si>
  <si>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</si>
  <si>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</si>
  <si>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</si>
  <si>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</si>
  <si>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</si>
  <si>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</si>
  <si>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</si>
  <si>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</si>
  <si>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</si>
  <si>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</si>
  <si>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</si>
  <si>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</si>
  <si>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</si>
  <si>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</si>
  <si>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</si>
  <si>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</si>
  <si>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</si>
  <si>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</si>
  <si>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</si>
  <si>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</si>
  <si>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</si>
  <si>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</si>
  <si>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</si>
  <si>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</si>
  <si>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</si>
  <si>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</si>
  <si>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</si>
  <si>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</si>
  <si>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</si>
  <si>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</si>
  <si>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</si>
  <si>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</si>
  <si>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</si>
  <si>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</si>
  <si>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</si>
  <si>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</si>
  <si>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</si>
  <si>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</si>
  <si>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</si>
  <si>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</si>
  <si>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</si>
  <si>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</si>
  <si>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</si>
  <si>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</si>
  <si>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</si>
  <si>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</si>
  <si>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</si>
  <si>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</si>
  <si>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</si>
  <si>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</si>
  <si>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</si>
  <si>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</si>
  <si>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</si>
  <si>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</si>
  <si>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</si>
  <si>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</si>
  <si>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</si>
  <si>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</si>
  <si>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</si>
  <si>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</si>
  <si>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</si>
  <si>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</si>
  <si>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</si>
  <si>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</si>
  <si>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</si>
  <si>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</si>
  <si>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</si>
  <si>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</si>
  <si>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</si>
  <si>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</si>
  <si>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</si>
  <si>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</si>
  <si>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</si>
  <si>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</si>
  <si>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</si>
  <si>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</si>
  <si>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</si>
  <si>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</si>
  <si>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</si>
  <si>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</si>
  <si>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</si>
  <si>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</si>
  <si>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</si>
  <si>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</si>
  <si>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</si>
  <si>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</si>
  <si>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</si>
  <si>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</si>
  <si>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</si>
  <si>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</si>
  <si>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</si>
  <si>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</si>
  <si>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</si>
  <si>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</si>
  <si>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</si>
  <si>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</si>
  <si>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</si>
  <si>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</si>
  <si>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</si>
  <si>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</si>
  <si>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</si>
  <si>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</si>
  <si>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</si>
  <si>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</si>
  <si>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</si>
  <si>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</si>
  <si>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</si>
  <si>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</si>
  <si>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</si>
  <si>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</si>
  <si>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</si>
  <si>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</si>
  <si>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</si>
  <si>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</si>
  <si>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</si>
  <si>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</si>
  <si>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</si>
  <si>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</si>
  <si>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</si>
  <si>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</si>
  <si>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</si>
  <si>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</si>
  <si>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</si>
  <si>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</si>
  <si>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</si>
  <si>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</si>
  <si>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</si>
  <si>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</si>
  <si>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</si>
  <si>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</si>
  <si>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</si>
  <si>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</si>
  <si>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</si>
  <si>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</si>
  <si>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</si>
  <si>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</si>
  <si>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</si>
  <si>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</si>
  <si>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</si>
  <si>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</si>
  <si>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</si>
  <si>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</si>
  <si>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</si>
  <si>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</si>
  <si>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</si>
  <si>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</si>
  <si>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</si>
  <si>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</si>
  <si>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</si>
  <si>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</si>
  <si>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</si>
  <si>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</si>
  <si>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</si>
  <si>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</si>
  <si>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</si>
  <si>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</si>
  <si>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</si>
  <si>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</si>
  <si>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</si>
  <si>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</si>
  <si>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</si>
  <si>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</si>
  <si>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</si>
  <si>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</si>
  <si>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</si>
  <si>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</si>
  <si>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</si>
  <si>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</si>
  <si>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</si>
  <si>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</si>
  <si>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</si>
  <si>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</si>
  <si>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</si>
  <si>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</si>
  <si>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</si>
  <si>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</si>
  <si>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</si>
  <si>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</si>
  <si>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</si>
  <si>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</si>
  <si>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</si>
  <si>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</si>
  <si>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</si>
  <si>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</si>
  <si>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</si>
  <si>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</si>
  <si>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</si>
  <si>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</si>
  <si>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</si>
  <si>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</si>
  <si>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</si>
  <si>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</si>
  <si>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</si>
  <si>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</si>
  <si>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</si>
  <si>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</si>
  <si>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</si>
  <si>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</si>
  <si>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</si>
  <si>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</si>
  <si>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</si>
  <si>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</si>
  <si>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</si>
  <si>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</si>
  <si>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</si>
  <si>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</si>
  <si>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</si>
  <si>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</si>
  <si>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</si>
  <si>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</si>
  <si>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</si>
  <si>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</si>
  <si>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</si>
  <si>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</si>
  <si>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</si>
  <si>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</si>
  <si>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</si>
  <si>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</si>
  <si>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</si>
  <si>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</si>
  <si>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</si>
  <si>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</si>
  <si>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</si>
  <si>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</si>
  <si>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</si>
  <si>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</si>
  <si>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</si>
  <si>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</si>
  <si>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</si>
  <si>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</si>
  <si>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</si>
  <si>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</si>
  <si>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</si>
  <si>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</si>
  <si>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</si>
  <si>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</si>
  <si>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</si>
  <si>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</si>
  <si>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</si>
  <si>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</si>
  <si>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</si>
  <si>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</si>
  <si>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</si>
  <si>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</si>
  <si>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</si>
  <si>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</si>
  <si>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</si>
  <si>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</si>
  <si>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</si>
  <si>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</si>
  <si>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</si>
  <si>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</si>
  <si>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</si>
  <si>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</si>
  <si>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</si>
  <si>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</si>
  <si>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</si>
  <si>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</si>
  <si>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</si>
  <si>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</si>
  <si>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</si>
  <si>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</si>
  <si>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</si>
  <si>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</si>
  <si>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</si>
  <si>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</si>
  <si>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</si>
  <si>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</si>
  <si>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</si>
  <si>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</si>
  <si>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</si>
  <si>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</si>
  <si>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</si>
  <si>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</si>
  <si>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</si>
  <si>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</si>
  <si>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</si>
  <si>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</si>
  <si>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</si>
  <si>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</si>
  <si>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</si>
  <si>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</si>
  <si>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</si>
  <si>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</si>
  <si>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</si>
  <si>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</si>
  <si>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</si>
  <si>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</si>
  <si>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</si>
  <si>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</si>
  <si>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</si>
  <si>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</si>
  <si>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</si>
  <si>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</si>
  <si>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</si>
  <si>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</si>
  <si>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</si>
  <si>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</si>
  <si>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</si>
  <si>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</si>
  <si>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</si>
  <si>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</si>
  <si>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</si>
  <si>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</si>
  <si>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</si>
  <si>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</si>
  <si>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</si>
  <si>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</si>
  <si>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</si>
  <si>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</si>
  <si>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</si>
  <si>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</si>
  <si>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</si>
  <si>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</si>
  <si>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</si>
  <si>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</si>
  <si>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</si>
  <si>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</si>
  <si>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</si>
  <si>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</si>
  <si>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</si>
  <si>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</si>
  <si>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</si>
  <si>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</si>
  <si>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</si>
  <si>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</si>
  <si>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</si>
  <si>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</si>
  <si>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</si>
  <si>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</si>
  <si>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</si>
  <si>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</si>
  <si>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</si>
  <si>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</si>
  <si>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</si>
  <si>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</si>
  <si>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</si>
  <si>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</si>
  <si>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</si>
  <si>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</si>
  <si>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</si>
  <si>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</si>
  <si>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</si>
  <si>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</si>
  <si>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</si>
  <si>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</si>
  <si>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</si>
  <si>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</si>
  <si>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</si>
  <si>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</si>
  <si>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</si>
  <si>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</si>
  <si>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</si>
  <si>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</si>
  <si>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</si>
  <si>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</si>
  <si>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</si>
  <si>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</si>
  <si>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</si>
  <si>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</si>
  <si>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</si>
  <si>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</si>
  <si>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</si>
  <si>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</si>
  <si>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</si>
  <si>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</si>
  <si>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</si>
  <si>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</si>
  <si>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</si>
  <si>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</si>
  <si>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</si>
  <si>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</si>
  <si>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</si>
  <si>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</si>
  <si>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</si>
  <si>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</si>
  <si>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</si>
  <si>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</si>
  <si>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</si>
  <si>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</si>
  <si>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</si>
  <si>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</si>
  <si>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</si>
  <si>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</si>
  <si>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</si>
  <si>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</si>
  <si>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</si>
  <si>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</si>
  <si>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</si>
  <si>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</si>
  <si>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</si>
  <si>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</si>
  <si>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</si>
  <si>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</si>
  <si>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</si>
  <si>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</si>
  <si>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</si>
  <si>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</si>
  <si>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</si>
  <si>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</si>
  <si>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</si>
  <si>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</si>
  <si>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</si>
  <si>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</si>
  <si>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</si>
  <si>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</si>
  <si>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</si>
  <si>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</si>
  <si>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</si>
  <si>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</si>
  <si>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</si>
  <si>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</si>
  <si>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</si>
  <si>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</si>
  <si>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</si>
  <si>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</si>
  <si>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</si>
  <si>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</si>
  <si>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</si>
  <si>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</si>
  <si>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</si>
  <si>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</si>
  <si>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</si>
  <si>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</si>
  <si>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</si>
  <si>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</si>
  <si>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</si>
  <si>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</si>
  <si>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</si>
  <si>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</si>
  <si>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</si>
  <si>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</si>
  <si>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</si>
  <si>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</si>
  <si>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</si>
  <si>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</si>
  <si>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</si>
  <si>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</si>
  <si>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</si>
  <si>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</si>
  <si>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</si>
  <si>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</si>
  <si>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</si>
  <si>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</si>
  <si>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</si>
  <si>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</si>
  <si>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</si>
  <si>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</si>
  <si>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</si>
  <si>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</si>
  <si>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</si>
  <si>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</si>
  <si>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</si>
  <si>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</si>
  <si>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</si>
  <si>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</si>
  <si>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</si>
  <si>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</si>
  <si>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</si>
  <si>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</si>
  <si>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</si>
  <si>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</si>
  <si>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</si>
  <si>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</si>
  <si>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</si>
  <si>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</si>
  <si>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</si>
  <si>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</si>
  <si>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</si>
  <si>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</si>
  <si>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</si>
  <si>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</si>
  <si>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</si>
  <si>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</si>
  <si>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</si>
  <si>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</si>
  <si>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</si>
  <si>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</si>
  <si>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</si>
  <si>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</si>
  <si>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</si>
  <si>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</si>
  <si>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</si>
  <si>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</si>
  <si>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</si>
  <si>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</si>
  <si>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</si>
  <si>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</si>
  <si>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</si>
  <si>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</si>
  <si>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</si>
  <si>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</si>
  <si>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</si>
  <si>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</si>
  <si>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</si>
  <si>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</si>
  <si>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</si>
  <si>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</si>
  <si>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</si>
  <si>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</si>
  <si>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</si>
  <si>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</si>
  <si>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</si>
  <si>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</si>
  <si>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</si>
  <si>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</si>
  <si>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</si>
  <si>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</si>
  <si>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</si>
  <si>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</si>
  <si>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</si>
  <si>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</si>
  <si>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</si>
  <si>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</si>
  <si>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</si>
  <si>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</si>
  <si>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</si>
  <si>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</si>
  <si>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</si>
  <si>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</si>
  <si>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</si>
  <si>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</si>
  <si>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</si>
  <si>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</si>
  <si>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</si>
  <si>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</si>
  <si>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</si>
  <si>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</si>
  <si>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</si>
  <si>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</si>
  <si>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</si>
  <si>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</si>
  <si>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</si>
  <si>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</si>
  <si>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</si>
  <si>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</si>
  <si>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</si>
  <si>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</si>
  <si>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</si>
  <si>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</si>
  <si>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</si>
  <si>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</si>
  <si>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</si>
  <si>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</si>
  <si>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</si>
  <si>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</si>
  <si>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</si>
  <si>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</si>
  <si>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</si>
  <si>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</si>
  <si>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</si>
  <si>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</si>
  <si>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</si>
  <si>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</si>
  <si>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</si>
  <si>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</si>
  <si>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</si>
  <si>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</si>
  <si>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</si>
  <si>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</si>
  <si>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</si>
  <si>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</si>
  <si>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</si>
  <si>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</si>
  <si>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</si>
  <si>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</si>
  <si>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</si>
  <si>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</si>
  <si>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</si>
  <si>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</si>
  <si>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</si>
  <si>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</si>
  <si>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</si>
  <si>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</si>
  <si>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</si>
  <si>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</si>
  <si>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</si>
  <si>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</si>
  <si>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</si>
  <si>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</si>
  <si>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</si>
  <si>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</si>
  <si>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</si>
  <si>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</si>
  <si>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</si>
  <si>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</si>
  <si>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</si>
  <si>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</si>
  <si>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</si>
  <si>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</si>
  <si>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</si>
  <si>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</si>
  <si>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</si>
  <si>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</si>
  <si>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</si>
  <si>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</si>
  <si>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</si>
  <si>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</si>
  <si>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</si>
  <si>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</si>
  <si>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</si>
  <si>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</si>
  <si>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</si>
  <si>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</si>
  <si>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</si>
  <si>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</si>
  <si>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</si>
  <si>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</si>
  <si>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</si>
  <si>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</si>
  <si>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</si>
  <si>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</si>
  <si>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</si>
  <si>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</si>
  <si>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</si>
  <si>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</si>
  <si>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</si>
  <si>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</si>
  <si>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</si>
  <si>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</si>
  <si>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</si>
  <si>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</si>
  <si>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</si>
  <si>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</si>
  <si>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</si>
  <si>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</si>
  <si>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</si>
  <si>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</si>
  <si>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</si>
  <si>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</si>
  <si>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</si>
  <si>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</si>
  <si>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</si>
  <si>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</si>
  <si>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</si>
  <si>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</si>
  <si>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</si>
  <si>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</si>
  <si>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</si>
  <si>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</si>
  <si>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</si>
  <si>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</si>
  <si>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</si>
  <si>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</si>
  <si>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</si>
  <si>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</si>
  <si>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</si>
  <si>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</si>
  <si>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</si>
  <si>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</si>
  <si>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</si>
  <si>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</si>
  <si>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</si>
  <si>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</si>
  <si>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</si>
  <si>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</si>
  <si>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</si>
  <si>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</si>
  <si>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</si>
  <si>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</si>
  <si>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</si>
  <si>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</si>
  <si>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</si>
  <si>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</si>
  <si>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</si>
  <si>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</si>
  <si>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</si>
  <si>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</si>
  <si>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</si>
  <si>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</si>
  <si>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</si>
  <si>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</si>
  <si>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</si>
  <si>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</si>
  <si>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</si>
  <si>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</si>
  <si>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</si>
  <si>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</si>
  <si>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</si>
  <si>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</si>
  <si>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</si>
  <si>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</si>
  <si>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</si>
  <si>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</si>
  <si>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</si>
  <si>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</si>
  <si>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</si>
  <si>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</si>
  <si>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</si>
  <si>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</si>
  <si>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</si>
  <si>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</si>
  <si>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</si>
  <si>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</si>
  <si>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</si>
  <si>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</si>
  <si>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</si>
  <si>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</si>
  <si>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</si>
  <si>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</si>
  <si>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</si>
  <si>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</si>
  <si>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</si>
  <si>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</si>
  <si>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</si>
  <si>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</si>
  <si>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</si>
  <si>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</si>
  <si>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</si>
  <si>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</si>
  <si>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</si>
  <si>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</si>
  <si>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</si>
  <si>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</si>
  <si>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</si>
  <si>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</si>
  <si>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</si>
  <si>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</si>
  <si>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</si>
  <si>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</si>
  <si>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</si>
  <si>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</si>
  <si>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</si>
  <si>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</si>
  <si>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</si>
  <si>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</si>
  <si>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</si>
  <si>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</si>
  <si>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</si>
  <si>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</si>
  <si>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</si>
  <si>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</si>
  <si>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</si>
  <si>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</si>
  <si>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</si>
  <si>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</si>
  <si>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</si>
  <si>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</si>
  <si>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</si>
  <si>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</si>
  <si>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</si>
  <si>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</si>
  <si>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</si>
  <si>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</si>
  <si>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</si>
  <si>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</si>
  <si>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</si>
  <si>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</si>
  <si>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</si>
  <si>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</si>
  <si>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</si>
  <si>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</si>
  <si>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</si>
  <si>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</si>
  <si>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</si>
  <si>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</si>
  <si>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</si>
  <si>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</si>
  <si>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</si>
  <si>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</si>
  <si>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</si>
  <si>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</si>
  <si>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</si>
  <si>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</si>
  <si>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</si>
  <si>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</si>
  <si>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</si>
  <si>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</si>
  <si>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</si>
  <si>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</si>
  <si>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</si>
  <si>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</si>
  <si>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</si>
  <si>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</si>
  <si>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</si>
  <si>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</si>
  <si>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</si>
  <si>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</si>
  <si>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</si>
  <si>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</si>
  <si>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</si>
  <si>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</si>
  <si>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</si>
  <si>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</si>
  <si>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</si>
  <si>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</si>
  <si>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</si>
  <si>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</si>
  <si>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</si>
  <si>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</si>
  <si>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</si>
  <si>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</si>
  <si>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</si>
  <si>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</si>
  <si>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</si>
  <si>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</si>
  <si>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</si>
  <si>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</si>
  <si>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</si>
  <si>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</si>
  <si>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</si>
  <si>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</si>
  <si>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</si>
  <si>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</si>
  <si>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</si>
  <si>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</si>
  <si>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</si>
  <si>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</si>
  <si>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</si>
  <si>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</si>
  <si>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</si>
  <si>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</si>
  <si>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</si>
  <si>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</si>
  <si>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</si>
  <si>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</si>
  <si>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</si>
  <si>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</si>
  <si>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</si>
  <si>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</si>
  <si>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</si>
  <si>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</si>
  <si>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</si>
  <si>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</si>
  <si>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</si>
  <si>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</si>
  <si>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</si>
  <si>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</si>
  <si>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</si>
  <si>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</si>
  <si>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</si>
  <si>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</si>
  <si>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</si>
  <si>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</si>
  <si>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</si>
  <si>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</si>
  <si>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</si>
  <si>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</si>
  <si>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</si>
  <si>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</si>
  <si>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</si>
  <si>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</si>
  <si>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</si>
  <si>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</si>
  <si>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</si>
  <si>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</si>
  <si>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</si>
  <si>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</si>
  <si>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</si>
  <si>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</si>
  <si>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</si>
  <si>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</si>
  <si>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</si>
  <si>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</si>
  <si>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</si>
  <si>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</si>
  <si>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</si>
  <si>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</si>
  <si>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</si>
  <si>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</si>
  <si>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</si>
  <si>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</si>
  <si>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</si>
  <si>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</si>
  <si>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</si>
  <si>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</si>
  <si>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</si>
  <si>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</si>
  <si>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</si>
  <si>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</si>
  <si>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</si>
  <si>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</si>
  <si>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</si>
  <si>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</si>
  <si>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</si>
  <si>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</si>
  <si>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</si>
  <si>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</si>
  <si>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</si>
  <si>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</si>
  <si>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</si>
  <si>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</si>
  <si>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</si>
  <si>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</si>
  <si>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</si>
  <si>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</si>
  <si>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</si>
  <si>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</si>
  <si>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</si>
  <si>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</si>
  <si>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</si>
  <si>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</si>
  <si>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</si>
  <si>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</si>
  <si>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</si>
  <si>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</si>
  <si>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</si>
  <si>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</si>
  <si>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</si>
  <si>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</si>
  <si>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</si>
  <si>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</si>
  <si>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</si>
  <si>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</si>
  <si>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</si>
  <si>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</si>
  <si>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</si>
  <si>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</si>
  <si>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</si>
  <si>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</si>
  <si>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</si>
  <si>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</si>
  <si>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</si>
  <si>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</si>
  <si>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</si>
  <si>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</si>
  <si>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</si>
  <si>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</si>
  <si>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</si>
  <si>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</si>
  <si>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</si>
  <si>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</si>
  <si>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</si>
  <si>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</si>
  <si>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</si>
  <si>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</si>
  <si>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</si>
  <si>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</si>
  <si>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</si>
  <si>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</si>
  <si>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</si>
  <si>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</si>
  <si>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</si>
  <si>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</si>
  <si>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</si>
  <si>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</si>
  <si>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</si>
  <si>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</si>
  <si>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</si>
  <si>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</si>
  <si>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</si>
  <si>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</si>
  <si>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</si>
  <si>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</si>
  <si>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</si>
  <si>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</si>
  <si>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</si>
  <si>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</si>
  <si>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</si>
  <si>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</si>
  <si>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</si>
  <si>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</si>
  <si>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</si>
  <si>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</si>
  <si>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</si>
  <si>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</si>
  <si>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</si>
  <si>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</si>
  <si>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</si>
  <si>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</si>
  <si>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</si>
  <si>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</si>
  <si>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</si>
  <si>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</si>
  <si>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</si>
  <si>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</si>
  <si>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</si>
  <si>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</si>
  <si>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</si>
  <si>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</si>
  <si>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</si>
  <si>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</si>
  <si>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</si>
  <si>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</si>
  <si>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</si>
  <si>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</si>
  <si>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</si>
  <si>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</si>
  <si>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</si>
  <si>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</si>
  <si>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</si>
  <si>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</si>
  <si>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</si>
  <si>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</si>
  <si>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</si>
  <si>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</si>
  <si>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</si>
  <si>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</si>
  <si>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</si>
  <si>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</si>
  <si>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</si>
  <si>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</si>
  <si>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</si>
  <si>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</si>
  <si>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</si>
  <si>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</si>
  <si>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</si>
  <si>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</si>
  <si>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</si>
  <si>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</si>
  <si>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</si>
  <si>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</si>
  <si>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</si>
  <si>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</si>
  <si>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</si>
  <si>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</si>
  <si>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</si>
  <si>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</si>
  <si>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</si>
  <si>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</si>
  <si>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</si>
  <si>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</si>
  <si>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</si>
  <si>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</si>
  <si>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</si>
  <si>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</si>
  <si>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</si>
  <si>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</si>
  <si>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</si>
  <si>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</si>
  <si>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</si>
  <si>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</si>
  <si>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</si>
  <si>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</si>
  <si>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</si>
  <si>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</si>
  <si>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</si>
  <si>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</si>
  <si>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</si>
  <si>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</si>
  <si>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</si>
  <si>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</si>
  <si>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</si>
  <si>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</si>
  <si>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</si>
  <si>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</si>
  <si>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</si>
  <si>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</si>
  <si>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</si>
  <si>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</si>
  <si>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</si>
  <si>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</si>
  <si>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</si>
  <si>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</si>
  <si>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</si>
  <si>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</si>
  <si>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</si>
  <si>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</si>
  <si>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</si>
  <si>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</si>
  <si>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</si>
  <si>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</si>
  <si>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</si>
  <si>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</si>
  <si>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</si>
  <si>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</si>
  <si>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</si>
  <si>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</si>
  <si>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</si>
  <si>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</si>
  <si>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</si>
  <si>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</si>
  <si>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</si>
  <si>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</si>
  <si>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</si>
  <si>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</si>
  <si>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</si>
  <si>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</si>
  <si>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</si>
  <si>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</si>
  <si>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</si>
  <si>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</si>
  <si>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</si>
  <si>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</si>
  <si>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</si>
  <si>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</si>
  <si>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</si>
  <si>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</si>
  <si>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</si>
  <si>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</si>
  <si>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</si>
  <si>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</si>
  <si>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</si>
  <si>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</si>
  <si>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</si>
  <si>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</si>
  <si>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</si>
  <si>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</si>
  <si>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</si>
  <si>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</si>
  <si>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</si>
  <si>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</si>
  <si>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</si>
  <si>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</si>
  <si>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</si>
  <si>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</si>
  <si>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</si>
  <si>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</si>
  <si>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</si>
  <si>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</si>
  <si>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</si>
  <si>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</si>
  <si>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</si>
  <si>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</si>
  <si>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</si>
  <si>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</si>
  <si>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</si>
  <si>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</si>
  <si>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</si>
  <si>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</si>
  <si>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</si>
  <si>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</si>
  <si>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</si>
  <si>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</si>
  <si>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</si>
  <si>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</si>
  <si>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</si>
  <si>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</si>
  <si>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</si>
  <si>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</si>
  <si>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</si>
  <si>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</si>
  <si>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</si>
  <si>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</si>
  <si>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</si>
  <si>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</si>
  <si>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</si>
  <si>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</si>
  <si>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</si>
  <si>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</si>
  <si>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</si>
  <si>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</si>
  <si>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</si>
  <si>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</si>
  <si>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</si>
  <si>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</si>
  <si>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</si>
  <si>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</si>
  <si>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</si>
  <si>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</si>
  <si>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</si>
  <si>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</si>
  <si>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</si>
  <si>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</si>
  <si>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</si>
  <si>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</si>
  <si>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</si>
  <si>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</si>
  <si>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</si>
  <si>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</si>
  <si>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</si>
  <si>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</si>
  <si>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</si>
  <si>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</si>
  <si>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</si>
  <si>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</si>
  <si>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</si>
  <si>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</si>
  <si>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</si>
  <si>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</si>
  <si>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</si>
  <si>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</si>
  <si>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</si>
  <si>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</si>
  <si>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</si>
  <si>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</si>
  <si>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</si>
  <si>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</si>
  <si>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</si>
  <si>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</si>
  <si>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</si>
  <si>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</si>
  <si>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</si>
  <si>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</si>
  <si>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</si>
  <si>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</si>
  <si>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</si>
  <si>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</si>
  <si>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</si>
  <si>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</si>
  <si>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</si>
  <si>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</si>
  <si>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</si>
  <si>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</si>
  <si>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</si>
  <si>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</si>
  <si>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</si>
  <si>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</si>
  <si>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</si>
  <si>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</si>
  <si>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</si>
  <si>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</si>
  <si>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</si>
  <si>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</si>
  <si>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</si>
  <si>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</si>
  <si>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</si>
  <si>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</si>
  <si>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</si>
  <si>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</si>
  <si>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</si>
  <si>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</si>
  <si>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</si>
  <si>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</si>
  <si>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</si>
  <si>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</si>
  <si>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</si>
  <si>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</si>
  <si>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</si>
  <si>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</si>
  <si>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</si>
  <si>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</si>
  <si>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</si>
  <si>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</si>
  <si>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</si>
  <si>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</si>
  <si>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</si>
  <si>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</si>
  <si>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</si>
  <si>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</si>
  <si>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</si>
  <si>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</si>
  <si>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</si>
  <si>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</si>
  <si>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</si>
  <si>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</si>
  <si>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</si>
  <si>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</si>
  <si>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</si>
  <si>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</si>
  <si>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</si>
  <si>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</si>
  <si>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</si>
  <si>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</si>
  <si>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</si>
  <si>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</si>
  <si>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</si>
  <si>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</si>
  <si>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</si>
  <si>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</si>
  <si>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</si>
  <si>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</si>
  <si>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</si>
  <si>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</si>
  <si>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</si>
  <si>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</si>
  <si>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</si>
  <si>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</si>
  <si>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</si>
  <si>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</si>
  <si>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</si>
  <si>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</si>
  <si>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</si>
  <si>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</si>
  <si>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</si>
  <si>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</si>
  <si>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</si>
  <si>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</si>
  <si>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</si>
  <si>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</si>
  <si>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</si>
  <si>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</si>
  <si>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</si>
  <si>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</si>
  <si>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</si>
  <si>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</si>
  <si>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</si>
  <si>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</si>
  <si>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</si>
  <si>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</si>
  <si>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</si>
  <si>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</si>
  <si>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</si>
  <si>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</si>
  <si>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</si>
  <si>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</si>
  <si>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</si>
  <si>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</si>
  <si>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</si>
  <si>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</si>
  <si>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</si>
  <si>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</si>
  <si>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</si>
  <si>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</si>
  <si>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</si>
  <si>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</si>
  <si>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</si>
  <si>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</si>
  <si>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</si>
  <si>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</si>
  <si>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</si>
  <si>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</si>
  <si>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</si>
  <si>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</si>
  <si>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</si>
  <si>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</si>
  <si>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</si>
  <si>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</si>
  <si>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</si>
  <si>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</si>
  <si>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</si>
  <si>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</si>
  <si>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</si>
  <si>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</si>
  <si>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</si>
  <si>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</si>
  <si>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</si>
  <si>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</si>
  <si>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</si>
  <si>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</si>
  <si>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</si>
  <si>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</si>
  <si>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</si>
  <si>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</si>
  <si>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</si>
  <si>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</si>
  <si>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</si>
  <si>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</si>
  <si>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</si>
  <si>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</si>
  <si>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</si>
  <si>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</si>
  <si>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</si>
  <si>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</si>
  <si>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</si>
  <si>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</si>
  <si>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</si>
  <si>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</si>
  <si>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</si>
  <si>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</si>
  <si>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</si>
  <si>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</si>
  <si>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</si>
  <si>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</si>
  <si>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</si>
  <si>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</si>
  <si>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</si>
  <si>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</si>
  <si>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</si>
  <si>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</si>
  <si>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</si>
  <si>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</si>
  <si>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</si>
  <si>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</si>
  <si>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</si>
  <si>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</si>
  <si>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</si>
  <si>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</si>
  <si>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</si>
  <si>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</si>
  <si>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</si>
  <si>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</si>
  <si>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</si>
  <si>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</si>
  <si>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</si>
  <si>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</si>
  <si>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</si>
  <si>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</si>
  <si>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</si>
  <si>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</si>
  <si>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</si>
  <si>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</si>
  <si>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</si>
  <si>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</si>
  <si>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</si>
  <si>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</si>
  <si>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</si>
  <si>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</si>
  <si>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</si>
  <si>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</si>
  <si>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</si>
  <si>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</si>
  <si>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</si>
  <si>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</si>
  <si>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</si>
  <si>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</si>
  <si>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</si>
  <si>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</si>
  <si>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</si>
  <si>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</si>
  <si>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</si>
  <si>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</si>
  <si>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</si>
  <si>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</si>
  <si>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</si>
  <si>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</si>
  <si>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</si>
  <si>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</si>
  <si>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</si>
  <si>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</si>
  <si>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</si>
  <si>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</si>
  <si>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</si>
  <si>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</si>
  <si>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</si>
  <si>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</si>
  <si>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</si>
  <si>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</si>
  <si>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</si>
  <si>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</si>
  <si>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</si>
  <si>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</si>
  <si>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</si>
  <si>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</si>
  <si>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</si>
  <si>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</si>
  <si>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</si>
  <si>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</si>
  <si>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</si>
  <si>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</si>
  <si>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</si>
  <si>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</si>
  <si>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</si>
  <si>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</si>
  <si>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</si>
  <si>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</si>
  <si>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</si>
  <si>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</si>
  <si>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</si>
  <si>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</si>
  <si>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</si>
  <si>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</si>
  <si>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</si>
  <si>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</si>
  <si>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</si>
  <si>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</si>
  <si>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</si>
  <si>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</si>
  <si>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</si>
  <si>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</si>
  <si>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</si>
  <si>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</si>
  <si>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</si>
  <si>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</si>
  <si>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</si>
  <si>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</si>
  <si>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</si>
  <si>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</si>
  <si>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</si>
  <si>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</si>
  <si>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</si>
  <si>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</si>
  <si>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</si>
  <si>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</si>
  <si>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</si>
  <si>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</si>
  <si>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</si>
  <si>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</si>
  <si>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</si>
  <si>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</si>
  <si>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</si>
  <si>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</si>
  <si>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</si>
  <si>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</si>
  <si>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</si>
  <si>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</si>
  <si>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</si>
  <si>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</si>
  <si>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</si>
  <si>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</si>
  <si>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</si>
  <si>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</si>
  <si>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</si>
  <si>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</si>
  <si>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</si>
  <si>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</si>
  <si>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</si>
  <si>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</si>
  <si>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</si>
  <si>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</si>
  <si>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</si>
  <si>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</si>
  <si>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</si>
  <si>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</si>
  <si>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</si>
  <si>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</si>
  <si>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</si>
  <si>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</si>
  <si>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</si>
  <si>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</si>
  <si>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</si>
  <si>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</si>
  <si>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</si>
  <si>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</si>
  <si>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</si>
  <si>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</si>
  <si>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</si>
  <si>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</si>
  <si>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</si>
  <si>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</si>
  <si>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</si>
  <si>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</si>
  <si>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</si>
  <si>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</si>
  <si>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</si>
  <si>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</si>
  <si>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</si>
  <si>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</si>
  <si>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</si>
  <si>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</si>
  <si>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</si>
  <si>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</si>
  <si>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</si>
  <si>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</si>
  <si>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</si>
  <si>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</si>
  <si>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</si>
  <si>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</si>
  <si>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</si>
  <si>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</si>
  <si>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</si>
  <si>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</si>
  <si>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</si>
  <si>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</si>
  <si>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</si>
  <si>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</si>
  <si>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</si>
  <si>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</si>
  <si>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</si>
  <si>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</si>
  <si>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</si>
  <si>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</si>
  <si>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</si>
  <si>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</si>
  <si>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</si>
  <si>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</si>
  <si>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</si>
  <si>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</si>
  <si>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</si>
  <si>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</si>
  <si>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</si>
  <si>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</si>
  <si>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</si>
  <si>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</si>
  <si>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</si>
  <si>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</si>
  <si>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</si>
  <si>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</si>
  <si>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</si>
  <si>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</si>
  <si>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</si>
  <si>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</si>
  <si>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</si>
  <si>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</si>
  <si>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</si>
  <si>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</si>
  <si>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</si>
  <si>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</si>
  <si>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</si>
  <si>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</si>
  <si>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</si>
  <si>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</si>
  <si>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</si>
  <si>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</si>
  <si>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</si>
  <si>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</si>
  <si>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</si>
  <si>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</si>
  <si>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</si>
  <si>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</si>
  <si>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</si>
  <si>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</si>
  <si>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</si>
  <si>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</si>
  <si>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</si>
  <si>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</si>
  <si>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</si>
  <si>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</si>
  <si>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</si>
  <si>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</si>
  <si>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</si>
  <si>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</si>
  <si>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</si>
  <si>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</si>
  <si>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</si>
  <si>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</si>
  <si>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</si>
  <si>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</si>
  <si>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</si>
  <si>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</si>
  <si>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</si>
  <si>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</si>
  <si>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</si>
  <si>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</si>
  <si>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</si>
  <si>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</si>
  <si>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</si>
  <si>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</si>
  <si>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</si>
  <si>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</si>
  <si>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</si>
  <si>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</si>
  <si>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</si>
  <si>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</si>
  <si>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</si>
  <si>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</si>
  <si>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</si>
  <si>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</si>
  <si>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</si>
  <si>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</si>
  <si>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</si>
  <si>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</si>
  <si>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</si>
  <si>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</si>
  <si>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</si>
  <si>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</si>
  <si>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</si>
  <si>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</si>
  <si>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</si>
  <si>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</si>
  <si>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</si>
  <si>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</si>
  <si>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</si>
  <si>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</si>
  <si>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</si>
  <si>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</si>
  <si>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</si>
  <si>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</si>
  <si>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</si>
  <si>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</si>
  <si>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</si>
  <si>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</si>
  <si>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</si>
  <si>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</si>
  <si>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</si>
  <si>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</si>
  <si>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</si>
  <si>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</si>
  <si>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</si>
  <si>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</si>
  <si>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</si>
  <si>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</si>
  <si>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</si>
  <si>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</si>
  <si>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</si>
  <si>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</si>
  <si>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</si>
  <si>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</si>
  <si>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</si>
  <si>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</si>
  <si>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</si>
  <si>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</si>
  <si>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</si>
  <si>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</si>
  <si>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</si>
  <si>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</si>
  <si>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</si>
  <si>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</si>
  <si>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</si>
  <si>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</si>
  <si>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</si>
  <si>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</si>
  <si>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</si>
  <si>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</si>
  <si>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</si>
  <si>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</si>
  <si>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</si>
  <si>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</si>
  <si>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</si>
  <si>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</si>
  <si>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</si>
  <si>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</si>
  <si>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</si>
  <si>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</si>
  <si>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</si>
  <si>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</si>
  <si>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</si>
  <si>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</si>
  <si>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</si>
  <si>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</si>
  <si>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</si>
  <si>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</si>
  <si>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</si>
  <si>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</si>
  <si>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</si>
  <si>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</si>
  <si>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</si>
  <si>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</si>
  <si>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</si>
  <si>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</si>
  <si>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</si>
  <si>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</si>
  <si>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</si>
  <si>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</si>
  <si>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</si>
  <si>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</si>
  <si>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</si>
  <si>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</si>
  <si>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</si>
  <si>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</si>
  <si>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</si>
  <si>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</si>
  <si>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</si>
  <si>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</si>
  <si>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</si>
  <si>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</si>
  <si>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</si>
  <si>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</si>
  <si>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</si>
  <si>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</si>
  <si>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</si>
  <si>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</si>
  <si>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</si>
  <si>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</si>
  <si>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</si>
  <si>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</si>
  <si>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</si>
  <si>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</si>
  <si>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</si>
  <si>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</si>
  <si>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</si>
  <si>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</si>
  <si>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</si>
  <si>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</si>
  <si>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</si>
  <si>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</si>
  <si>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</si>
  <si>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</si>
  <si>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</si>
  <si>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</si>
  <si>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</si>
  <si>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</si>
  <si>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</si>
  <si>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</si>
  <si>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</si>
  <si>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</si>
  <si>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</si>
  <si>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</si>
  <si>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</si>
  <si>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</si>
  <si>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</si>
  <si>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</si>
  <si>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</si>
  <si>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</si>
  <si>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</si>
  <si>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</si>
  <si>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</si>
  <si>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</si>
  <si>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</si>
  <si>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</si>
  <si>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</si>
  <si>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</si>
  <si>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</si>
  <si>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</si>
  <si>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</si>
  <si>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</si>
  <si>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</si>
  <si>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</si>
  <si>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</si>
  <si>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</si>
  <si>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</si>
  <si>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</si>
  <si>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</si>
  <si>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</si>
  <si>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</si>
  <si>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</si>
  <si>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</si>
  <si>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</si>
  <si>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</si>
  <si>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</si>
  <si>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</si>
  <si>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</si>
  <si>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</si>
  <si>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</si>
  <si>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</si>
  <si>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</si>
  <si>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</si>
  <si>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</si>
  <si>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</si>
  <si>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</si>
  <si>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</si>
  <si>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</si>
  <si>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</si>
  <si>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</si>
  <si>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</si>
  <si>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</si>
  <si>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</si>
  <si>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</si>
  <si>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</si>
  <si>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</si>
  <si>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</si>
  <si>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</si>
  <si>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</si>
  <si>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</si>
  <si>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</si>
  <si>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</si>
  <si>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</si>
  <si>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</si>
  <si>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</si>
  <si>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</si>
  <si>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</si>
  <si>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</si>
  <si>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</si>
  <si>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</si>
  <si>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</si>
  <si>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</si>
  <si>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</si>
  <si>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</si>
  <si>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</si>
  <si>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</si>
  <si>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</si>
  <si>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</si>
  <si>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</si>
  <si>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</si>
  <si>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</si>
  <si>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</si>
  <si>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</si>
  <si>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</si>
  <si>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</si>
  <si>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</si>
  <si>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</si>
  <si>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</si>
  <si>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</si>
  <si>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</si>
  <si>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</si>
  <si>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</si>
  <si>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</si>
  <si>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</si>
  <si>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</si>
  <si>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</si>
  <si>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</si>
  <si>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</si>
  <si>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</si>
  <si>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</si>
  <si>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</si>
  <si>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</si>
  <si>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</si>
  <si>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</si>
  <si>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</si>
  <si>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</si>
  <si>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</si>
  <si>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</si>
  <si>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</si>
  <si>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</si>
  <si>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</si>
  <si>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</si>
  <si>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</si>
  <si>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</si>
  <si>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</si>
  <si>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</si>
  <si>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</si>
  <si>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</si>
  <si>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</si>
  <si>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</si>
  <si>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</si>
  <si>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</si>
  <si>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</si>
  <si>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</si>
  <si>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</si>
  <si>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</si>
  <si>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</si>
  <si>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</si>
  <si>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</si>
  <si>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</si>
  <si>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</si>
  <si>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</si>
  <si>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</si>
  <si>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</si>
  <si>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</si>
  <si>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</si>
  <si>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</si>
  <si>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</si>
  <si>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</si>
  <si>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</si>
  <si>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</si>
  <si>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</si>
  <si>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</si>
  <si>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</si>
  <si>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</si>
  <si>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</si>
  <si>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</si>
  <si>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</si>
  <si>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</si>
  <si>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</si>
  <si>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</si>
  <si>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</si>
  <si>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</si>
  <si>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</si>
  <si>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</si>
  <si>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</si>
  <si>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</si>
  <si>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</si>
  <si>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</si>
  <si>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</si>
  <si>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</si>
  <si>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</si>
  <si>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</si>
  <si>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</si>
  <si>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</si>
  <si>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</si>
  <si>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</si>
  <si>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</si>
  <si>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</si>
  <si>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</si>
  <si>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</si>
  <si>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</si>
  <si>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</si>
  <si>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</si>
  <si>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</si>
  <si>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</si>
  <si>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</si>
  <si>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</si>
  <si>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</si>
  <si>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</si>
  <si>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</si>
  <si>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</si>
  <si>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</si>
  <si>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</si>
  <si>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</si>
  <si>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</si>
  <si>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</si>
  <si>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</si>
  <si>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</si>
  <si>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</si>
  <si>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</si>
  <si>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</si>
  <si>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</si>
  <si>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</si>
  <si>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</si>
  <si>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</si>
  <si>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</si>
  <si>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</si>
  <si>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</si>
  <si>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</si>
  <si>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</si>
  <si>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</si>
  <si>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</si>
  <si>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</si>
  <si>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</si>
  <si>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</si>
  <si>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</si>
  <si>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</si>
  <si>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</si>
  <si>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</si>
  <si>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</si>
  <si>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</si>
  <si>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</si>
  <si>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</si>
  <si>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</si>
  <si>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</si>
  <si>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</si>
  <si>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</si>
  <si>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</si>
  <si>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</si>
  <si>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</si>
  <si>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</si>
  <si>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</si>
  <si>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</si>
  <si>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</si>
  <si>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</si>
  <si>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</si>
  <si>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</si>
  <si>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</si>
  <si>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</si>
  <si>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</si>
  <si>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</si>
  <si>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</si>
  <si>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</si>
  <si>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</si>
  <si>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</si>
  <si>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</si>
  <si>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</si>
  <si>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</si>
  <si>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</si>
  <si>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</si>
  <si>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</si>
  <si>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</si>
  <si>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</si>
  <si>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</si>
  <si>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</si>
  <si>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</si>
  <si>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</si>
  <si>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</si>
  <si>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</si>
  <si>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</si>
  <si>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</si>
  <si>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</si>
  <si>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</si>
  <si>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</si>
  <si>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</si>
  <si>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</si>
  <si>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</si>
  <si>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</si>
  <si>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</si>
  <si>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</si>
  <si>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</si>
  <si>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</si>
  <si>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</si>
  <si>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</si>
  <si>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</si>
  <si>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</si>
  <si>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</si>
  <si>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</si>
  <si>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</si>
  <si>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</si>
  <si>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</si>
  <si>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</si>
  <si>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</si>
  <si>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</si>
  <si>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</si>
  <si>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</si>
  <si>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</si>
  <si>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</si>
  <si>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</si>
  <si>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</si>
  <si>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</si>
  <si>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</si>
  <si>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</si>
  <si>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</si>
  <si>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</si>
  <si>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</si>
  <si>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</si>
  <si>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</si>
  <si>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</si>
  <si>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</si>
  <si>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</si>
  <si>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</si>
  <si>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</si>
  <si>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</si>
  <si>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</si>
  <si>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</si>
  <si>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</si>
  <si>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</si>
  <si>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</si>
  <si>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</si>
  <si>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</si>
  <si>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</si>
  <si>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</si>
  <si>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</si>
  <si>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</si>
  <si>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</si>
  <si>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</si>
  <si>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</si>
  <si>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</si>
  <si>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</si>
  <si>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</si>
  <si>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</si>
  <si>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</si>
  <si>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</si>
  <si>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</si>
  <si>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</si>
  <si>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</si>
  <si>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</si>
  <si>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</si>
  <si>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</si>
  <si>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</si>
  <si>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</si>
  <si>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</si>
  <si>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</si>
  <si>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</si>
  <si>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</si>
  <si>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</si>
  <si>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</si>
  <si>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</si>
  <si>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</si>
  <si>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</si>
  <si>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</si>
  <si>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</si>
  <si>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</si>
  <si>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</si>
  <si>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</si>
  <si>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</si>
  <si>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</si>
  <si>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</si>
  <si>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</si>
  <si>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</si>
  <si>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</si>
  <si>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</si>
  <si>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</si>
  <si>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</si>
  <si>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</si>
  <si>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</si>
  <si>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</si>
  <si>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</si>
  <si>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</si>
  <si>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</si>
  <si>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</si>
  <si>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</si>
  <si>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</si>
  <si>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</si>
  <si>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</si>
  <si>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</si>
  <si>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</si>
  <si>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</si>
  <si>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</si>
  <si>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</si>
  <si>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</si>
  <si>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</si>
  <si>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</si>
  <si>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</si>
  <si>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</si>
  <si>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</si>
  <si>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</si>
  <si>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</si>
  <si>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</si>
  <si>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</si>
  <si>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</si>
  <si>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</si>
  <si>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</si>
  <si>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</si>
  <si>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</si>
  <si>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</si>
  <si>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</si>
  <si>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</si>
  <si>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</si>
  <si>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</si>
  <si>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</si>
  <si>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</si>
  <si>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</si>
  <si>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</si>
  <si>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</si>
  <si>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</si>
  <si>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</si>
  <si>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</si>
  <si>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</si>
  <si>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</si>
  <si>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</si>
  <si>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</si>
  <si>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</si>
  <si>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</si>
  <si>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</si>
  <si>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</si>
  <si>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</si>
  <si>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</si>
  <si>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</si>
  <si>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</si>
  <si>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</si>
  <si>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</si>
  <si>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</si>
  <si>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</si>
  <si>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</si>
  <si>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</si>
  <si>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</si>
  <si>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</si>
  <si>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</si>
  <si>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</si>
  <si>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</si>
  <si>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</si>
  <si>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</si>
  <si>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</si>
  <si>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</si>
  <si>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</si>
  <si>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</si>
  <si>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</si>
  <si>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</si>
  <si>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</si>
  <si>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</si>
  <si>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</si>
  <si>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</si>
  <si>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</si>
  <si>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</si>
  <si>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</si>
  <si>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</si>
  <si>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</si>
  <si>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</si>
  <si>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</si>
  <si>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</si>
  <si>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</si>
  <si>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</si>
  <si>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</si>
  <si>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</si>
  <si>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</si>
  <si>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</si>
  <si>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</si>
  <si>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</si>
  <si>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</si>
  <si>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</si>
  <si>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</si>
  <si>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</si>
  <si>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</si>
  <si>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</si>
  <si>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</si>
  <si>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</si>
  <si>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</si>
  <si>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</si>
  <si>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</si>
  <si>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</si>
  <si>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</si>
  <si>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</si>
  <si>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</si>
  <si>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</si>
  <si>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</si>
  <si>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</si>
  <si>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</si>
  <si>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</si>
  <si>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</si>
  <si>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</si>
  <si>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</si>
  <si>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</si>
  <si>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</si>
  <si>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</si>
  <si>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</si>
  <si>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</si>
  <si>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</si>
  <si>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</si>
  <si>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</si>
  <si>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</si>
  <si>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</si>
  <si>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</si>
  <si>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</si>
  <si>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</si>
  <si>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</si>
  <si>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</si>
  <si>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</si>
  <si>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</si>
  <si>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</si>
  <si>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</si>
  <si>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</si>
  <si>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</si>
  <si>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</si>
  <si>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</si>
  <si>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</si>
  <si>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</si>
  <si>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</si>
  <si>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</si>
  <si>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</si>
  <si>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</si>
  <si>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</si>
  <si>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</si>
  <si>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</si>
  <si>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</si>
  <si>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</si>
  <si>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</si>
  <si>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</si>
  <si>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</si>
  <si>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</si>
  <si>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</si>
  <si>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</si>
  <si>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</si>
  <si>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</si>
  <si>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</si>
  <si>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</si>
  <si>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</si>
  <si>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</si>
  <si>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</si>
  <si>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</si>
  <si>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</si>
  <si>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</si>
  <si>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</si>
  <si>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</si>
  <si>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</si>
  <si>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</si>
  <si>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</si>
  <si>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</si>
  <si>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</si>
  <si>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</si>
  <si>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</si>
  <si>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</si>
  <si>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</si>
  <si>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</si>
  <si>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</si>
  <si>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</si>
  <si>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</si>
  <si>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</si>
  <si>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</si>
  <si>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</si>
  <si>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</si>
  <si>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</si>
  <si>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</si>
  <si>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</si>
  <si>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</si>
  <si>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</si>
  <si>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</si>
  <si>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</si>
  <si>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</si>
  <si>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</si>
  <si>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</si>
  <si>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</si>
  <si>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</si>
  <si>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</si>
  <si>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</si>
  <si>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</si>
  <si>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</si>
  <si>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</si>
  <si>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</si>
  <si>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</si>
  <si>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</si>
  <si>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</si>
  <si>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</si>
  <si>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</si>
  <si>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</si>
  <si>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</si>
  <si>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</si>
  <si>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</si>
  <si>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</si>
  <si>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</si>
  <si>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</si>
  <si>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</si>
  <si>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</si>
  <si>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</si>
  <si>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</si>
  <si>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</si>
  <si>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</si>
  <si>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</si>
  <si>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</si>
  <si>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</si>
  <si>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</si>
  <si>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</si>
  <si>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</si>
  <si>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</si>
  <si>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</si>
  <si>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</si>
  <si>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</si>
  <si>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</si>
  <si>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</si>
  <si>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</si>
  <si>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</si>
  <si>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</si>
  <si>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</si>
  <si>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</si>
  <si>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</si>
  <si>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</si>
  <si>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</si>
  <si>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</si>
  <si>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</si>
  <si>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</si>
  <si>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</si>
  <si>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</si>
  <si>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</si>
  <si>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</si>
  <si>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</si>
  <si>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</si>
  <si>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</si>
  <si>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</si>
  <si>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</si>
  <si>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</si>
  <si>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</si>
  <si>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</si>
  <si>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</si>
  <si>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</si>
  <si>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</si>
  <si>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</si>
  <si>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</si>
  <si>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</si>
  <si>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</si>
  <si>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</si>
  <si>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</si>
  <si>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</si>
  <si>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</si>
  <si>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</si>
  <si>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</si>
  <si>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</si>
  <si>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</si>
  <si>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</si>
  <si>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</si>
  <si>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</si>
  <si>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</si>
  <si>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</si>
  <si>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</si>
  <si>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</si>
  <si>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</si>
  <si>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</si>
  <si>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</si>
  <si>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</si>
  <si>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</si>
  <si>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</si>
  <si>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</si>
  <si>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</si>
  <si>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</si>
  <si>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</si>
  <si>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</si>
  <si>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</si>
  <si>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</si>
  <si>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</si>
  <si>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</si>
  <si>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</si>
  <si>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</si>
  <si>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</si>
  <si>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</si>
  <si>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</si>
  <si>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</si>
  <si>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</si>
  <si>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</si>
  <si>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</si>
  <si>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</si>
  <si>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</si>
  <si>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</si>
  <si>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</si>
  <si>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</si>
  <si>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</si>
  <si>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</si>
  <si>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</si>
  <si>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</si>
  <si>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</si>
  <si>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</si>
  <si>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</si>
  <si>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</si>
  <si>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</si>
  <si>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</si>
  <si>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</si>
  <si>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</si>
  <si>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</si>
  <si>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</si>
  <si>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</si>
  <si>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</si>
  <si>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</si>
  <si>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</si>
  <si>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</si>
  <si>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</si>
  <si>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</si>
  <si>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</si>
  <si>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</si>
  <si>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</si>
  <si>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</si>
  <si>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</si>
  <si>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</si>
  <si>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</si>
  <si>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</si>
  <si>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</si>
  <si>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</si>
  <si>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</si>
  <si>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</si>
  <si>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</si>
  <si>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</si>
  <si>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</si>
  <si>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</si>
  <si>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</si>
  <si>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</si>
  <si>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</si>
  <si>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</si>
  <si>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</si>
  <si>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</si>
  <si>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</si>
  <si>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</si>
  <si>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</si>
  <si>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</si>
  <si>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</si>
  <si>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</si>
  <si>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</si>
  <si>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</si>
  <si>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</si>
  <si>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</si>
  <si>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</si>
  <si>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</si>
  <si>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</si>
  <si>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</si>
  <si>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</si>
  <si>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</si>
  <si>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</si>
  <si>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</si>
  <si>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</si>
  <si>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</si>
  <si>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</si>
  <si>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</si>
  <si>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</si>
  <si>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</si>
  <si>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</si>
  <si>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</si>
  <si>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</si>
  <si>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</si>
  <si>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</si>
  <si>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</si>
  <si>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</si>
  <si>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</si>
  <si>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</si>
  <si>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</si>
  <si>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</si>
  <si>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</si>
  <si>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</si>
  <si>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</si>
  <si>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</si>
  <si>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</si>
  <si>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</si>
  <si>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</si>
  <si>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</si>
  <si>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</si>
  <si>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</si>
  <si>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</si>
  <si>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</si>
  <si>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</si>
  <si>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</si>
  <si>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</si>
  <si>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</si>
  <si>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</si>
  <si>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</si>
  <si>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</si>
  <si>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</si>
  <si>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</si>
  <si>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</si>
  <si>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</si>
  <si>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</si>
  <si>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</si>
  <si>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</si>
  <si>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</si>
  <si>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</si>
  <si>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</si>
  <si>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</si>
  <si>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</si>
  <si>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</si>
  <si>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</si>
  <si>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</si>
  <si>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</si>
  <si>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</si>
  <si>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</si>
  <si>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</si>
  <si>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</si>
  <si>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</si>
  <si>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</si>
  <si>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</si>
  <si>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</si>
  <si>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</si>
  <si>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</si>
  <si>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</si>
  <si>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</si>
  <si>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</si>
  <si>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</si>
  <si>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</si>
  <si>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</si>
  <si>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</si>
  <si>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</si>
  <si>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</si>
  <si>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</si>
  <si>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</si>
  <si>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</si>
  <si>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</si>
  <si>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</si>
  <si>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</si>
  <si>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</si>
  <si>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</si>
  <si>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</si>
  <si>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</si>
  <si>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</si>
  <si>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</si>
  <si>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</si>
  <si>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</si>
  <si>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</si>
  <si>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</si>
  <si>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</si>
  <si>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</si>
  <si>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</si>
  <si>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</si>
  <si>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</si>
  <si>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</si>
  <si>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</si>
  <si>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</si>
  <si>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</si>
  <si>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</si>
  <si>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</si>
  <si>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</si>
  <si>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</si>
  <si>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</si>
  <si>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</si>
  <si>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</si>
  <si>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</si>
  <si>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</si>
  <si>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</si>
  <si>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</si>
  <si>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</si>
  <si>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</si>
  <si>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</si>
  <si>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</si>
  <si>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</si>
  <si>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</si>
  <si>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</si>
  <si>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</si>
  <si>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</si>
  <si>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</si>
  <si>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</si>
  <si>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</si>
  <si>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</si>
  <si>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</si>
  <si>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</si>
  <si>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</si>
  <si>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</si>
  <si>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</si>
  <si>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</si>
  <si>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</si>
  <si>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</si>
  <si>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</si>
  <si>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</si>
  <si>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</si>
  <si>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</si>
  <si>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</si>
  <si>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</si>
  <si>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</si>
  <si>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</si>
  <si>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</si>
  <si>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</si>
  <si>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</si>
  <si>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</si>
  <si>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</si>
  <si>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</si>
  <si>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</si>
  <si>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</si>
  <si>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</si>
  <si>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</si>
  <si>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</si>
  <si>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</si>
  <si>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</si>
  <si>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</si>
  <si>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</si>
  <si>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</si>
  <si>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</si>
  <si>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</si>
  <si>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</si>
  <si>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</si>
  <si>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</si>
  <si>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</si>
  <si>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</si>
  <si>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</si>
  <si>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</si>
  <si>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</si>
  <si>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</si>
  <si>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</si>
  <si>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</si>
  <si>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</si>
  <si>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</si>
  <si>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</si>
  <si>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</si>
  <si>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</si>
  <si>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</si>
  <si>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</si>
  <si>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</si>
  <si>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</si>
  <si>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</si>
  <si>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</si>
  <si>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</si>
  <si>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</si>
  <si>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</si>
  <si>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</si>
  <si>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</si>
  <si>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</si>
  <si>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</si>
  <si>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</si>
  <si>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</si>
  <si>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</si>
  <si>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</si>
  <si>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</si>
  <si>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</si>
  <si>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</si>
  <si>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</si>
  <si>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</si>
  <si>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</si>
  <si>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</si>
  <si>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</si>
  <si>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</si>
  <si>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</si>
  <si>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</si>
  <si>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</si>
  <si>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</si>
  <si>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</si>
  <si>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</si>
  <si>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</si>
  <si>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</si>
  <si>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</si>
  <si>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</si>
  <si>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</si>
  <si>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</si>
  <si>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</si>
  <si>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</si>
  <si>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</si>
  <si>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</si>
  <si>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</si>
  <si>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</si>
  <si>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</si>
  <si>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</si>
  <si>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</si>
  <si>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</si>
  <si>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</si>
  <si>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</si>
  <si>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</si>
  <si>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</si>
  <si>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</si>
  <si>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</si>
  <si>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</si>
  <si>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</si>
  <si>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</si>
  <si>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</si>
  <si>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</si>
  <si>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</si>
  <si>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</si>
  <si>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</si>
  <si>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</si>
  <si>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</si>
  <si>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</si>
  <si>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</si>
  <si>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</si>
  <si>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</si>
  <si>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</si>
  <si>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</si>
  <si>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</si>
  <si>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</si>
  <si>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</si>
  <si>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</si>
  <si>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</si>
  <si>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</si>
  <si>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</si>
  <si>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</si>
  <si>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</si>
  <si>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</si>
  <si>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</si>
  <si>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</si>
  <si>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</si>
  <si>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</si>
  <si>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</si>
  <si>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</si>
  <si>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</si>
  <si>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</si>
  <si>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</si>
  <si>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</si>
  <si>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</si>
  <si>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</si>
  <si>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</si>
  <si>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</si>
  <si>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</si>
  <si>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</si>
  <si>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</si>
  <si>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</si>
  <si>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</si>
  <si>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</si>
  <si>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</si>
  <si>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</si>
  <si>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</si>
  <si>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</si>
  <si>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</si>
  <si>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</si>
  <si>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</si>
  <si>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</si>
  <si>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</si>
  <si>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</si>
  <si>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</si>
  <si>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</si>
  <si>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</si>
  <si>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</si>
  <si>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</si>
  <si>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</si>
  <si>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</si>
  <si>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</si>
  <si>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</si>
  <si>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</si>
  <si>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</si>
  <si>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</si>
  <si>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</si>
  <si>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</si>
  <si>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</si>
  <si>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</si>
  <si>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</si>
  <si>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</si>
  <si>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</si>
  <si>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</si>
  <si>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</si>
  <si>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</si>
  <si>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</si>
  <si>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</si>
  <si>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</si>
  <si>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</si>
  <si>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</si>
  <si>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</si>
  <si>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</si>
  <si>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</si>
  <si>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</si>
  <si>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</si>
  <si>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</si>
  <si>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</si>
  <si>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</si>
  <si>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</si>
  <si>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</si>
  <si>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</si>
  <si>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</si>
  <si>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</si>
  <si>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</si>
  <si>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</si>
  <si>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</si>
  <si>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</si>
  <si>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</si>
  <si>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</si>
  <si>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</si>
  <si>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</si>
  <si>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</si>
  <si>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</si>
  <si>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</si>
  <si>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</si>
  <si>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</si>
  <si>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</si>
  <si>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</si>
  <si>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</si>
  <si>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</si>
  <si>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</si>
  <si>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</si>
  <si>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</si>
  <si>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</si>
  <si>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</si>
  <si>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</si>
  <si>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</si>
  <si>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</si>
  <si>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</si>
  <si>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</si>
  <si>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</si>
  <si>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</si>
  <si>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</si>
  <si>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</si>
  <si>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</si>
  <si>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</si>
  <si>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</si>
  <si>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</si>
  <si>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</si>
  <si>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</si>
  <si>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</si>
  <si>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</si>
  <si>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</si>
  <si>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</si>
  <si>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</si>
  <si>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</si>
  <si>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</si>
  <si>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</si>
  <si>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</si>
  <si>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</si>
  <si>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</si>
  <si>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</si>
  <si>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</si>
  <si>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</si>
  <si>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</si>
  <si>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</si>
  <si>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</si>
  <si>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</si>
  <si>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</si>
  <si>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</si>
  <si>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</si>
  <si>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</si>
  <si>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</si>
  <si>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</si>
  <si>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</si>
  <si>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</si>
  <si>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</si>
  <si>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</si>
  <si>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</si>
  <si>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</si>
  <si>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</si>
  <si>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</si>
  <si>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</si>
  <si>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</si>
  <si>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</si>
  <si>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</si>
  <si>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</si>
  <si>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</si>
  <si>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</si>
  <si>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</si>
  <si>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</si>
  <si>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</si>
  <si>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</si>
  <si>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</si>
  <si>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</si>
  <si>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</si>
  <si>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</si>
  <si>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</si>
  <si>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</si>
  <si>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</si>
  <si>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</si>
  <si>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</si>
  <si>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</si>
  <si>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</si>
  <si>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</si>
  <si>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</si>
  <si>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</si>
  <si>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</si>
  <si>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</si>
  <si>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</si>
  <si>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</si>
  <si>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</si>
  <si>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</si>
  <si>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</si>
  <si>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</si>
  <si>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</si>
  <si>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</si>
  <si>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</si>
  <si>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</si>
  <si>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</si>
  <si>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</si>
  <si>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</si>
  <si>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</si>
  <si>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</si>
  <si>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</si>
  <si>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</si>
  <si>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</si>
  <si>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</si>
  <si>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</si>
  <si>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</si>
  <si>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</si>
  <si>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</si>
  <si>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</si>
  <si>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</si>
  <si>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</si>
  <si>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</si>
  <si>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</si>
  <si>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</si>
  <si>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</si>
  <si>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</si>
  <si>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</si>
  <si>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</si>
  <si>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</si>
  <si>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</si>
  <si>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</si>
  <si>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</si>
  <si>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</si>
  <si>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</si>
  <si>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</si>
  <si>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</si>
  <si>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</si>
  <si>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</si>
  <si>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</si>
  <si>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</si>
  <si>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</si>
  <si>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</si>
  <si>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</si>
  <si>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</si>
  <si>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</si>
  <si>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</si>
  <si>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</si>
  <si>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</si>
  <si>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</si>
  <si>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</si>
  <si>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</si>
  <si>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</si>
  <si>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</si>
  <si>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</si>
  <si>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</si>
  <si>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</si>
  <si>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</si>
  <si>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</si>
  <si>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</si>
  <si>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</si>
  <si>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</si>
  <si>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</si>
  <si>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</si>
  <si>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</si>
  <si>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</si>
  <si>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</si>
  <si>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</si>
  <si>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</si>
  <si>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</si>
  <si>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</si>
  <si>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</si>
  <si>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</si>
  <si>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</si>
  <si>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</si>
  <si>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</si>
  <si>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</si>
  <si>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</si>
  <si>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</si>
  <si>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</si>
  <si>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</si>
  <si>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</si>
  <si>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</si>
  <si>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</si>
  <si>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</si>
  <si>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</si>
  <si>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</si>
  <si>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</si>
  <si>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</si>
  <si>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</si>
  <si>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</si>
  <si>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</si>
  <si>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</si>
  <si>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</si>
  <si>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</si>
  <si>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</si>
  <si>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</si>
  <si>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</si>
  <si>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</si>
  <si>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</si>
  <si>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</si>
  <si>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</si>
  <si>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</si>
  <si>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</si>
  <si>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</si>
  <si>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</si>
  <si>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</si>
  <si>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</si>
  <si>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</si>
  <si>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</si>
  <si>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</si>
  <si>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</si>
  <si>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</si>
  <si>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</si>
  <si>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</si>
  <si>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</si>
  <si>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</si>
  <si>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</si>
  <si>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</si>
  <si>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</si>
  <si>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</si>
  <si>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</si>
  <si>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</si>
  <si>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</si>
  <si>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</si>
  <si>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</si>
  <si>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</si>
  <si>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</si>
  <si>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</si>
  <si>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</si>
  <si>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</si>
  <si>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</si>
  <si>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</si>
  <si>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</si>
  <si>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</si>
  <si>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</si>
  <si>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</si>
  <si>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</si>
  <si>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</si>
  <si>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</si>
  <si>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</si>
  <si>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</si>
  <si>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</si>
  <si>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</si>
  <si>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</si>
  <si>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</si>
  <si>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</si>
  <si>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</si>
  <si>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</si>
  <si>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</si>
  <si>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</si>
  <si>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</si>
  <si>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</si>
  <si>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</si>
  <si>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</si>
  <si>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</si>
  <si>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</si>
  <si>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</si>
  <si>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</si>
  <si>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</si>
  <si>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</si>
  <si>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</si>
  <si>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</si>
  <si>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</si>
  <si>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</si>
  <si>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</si>
  <si>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</si>
  <si>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</si>
  <si>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</si>
  <si>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</si>
  <si>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</si>
  <si>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</si>
  <si>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</si>
  <si>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</si>
  <si>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</si>
  <si>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</si>
  <si>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</si>
  <si>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</si>
  <si>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</si>
  <si>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</si>
  <si>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</si>
  <si>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</si>
  <si>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</si>
  <si>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</si>
  <si>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</si>
  <si>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</si>
  <si>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</si>
  <si>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</si>
  <si>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</si>
  <si>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</si>
  <si>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</si>
  <si>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</si>
  <si>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</si>
  <si>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</si>
  <si>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</si>
  <si>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</si>
  <si>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</si>
  <si>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</si>
  <si>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</si>
  <si>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</si>
  <si>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</si>
  <si>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</si>
  <si>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</si>
  <si>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</si>
  <si>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</si>
  <si>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</si>
  <si>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</si>
  <si>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</si>
  <si>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</si>
  <si>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</si>
  <si>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</si>
  <si>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</si>
  <si>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</si>
  <si>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</si>
  <si>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</si>
  <si>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</si>
  <si>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</si>
  <si>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</si>
  <si>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</si>
  <si>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</si>
  <si>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</si>
  <si>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</si>
  <si>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</si>
  <si>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</si>
  <si>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</si>
  <si>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</si>
  <si>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</si>
  <si>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</si>
  <si>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</si>
  <si>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</si>
  <si>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</si>
  <si>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</si>
  <si>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</si>
  <si>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</si>
  <si>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</si>
  <si>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</si>
  <si>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</si>
  <si>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</si>
  <si>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</si>
  <si>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</si>
  <si>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</si>
  <si>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</si>
  <si>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</si>
  <si>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</si>
  <si>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</si>
  <si>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</si>
  <si>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</si>
  <si>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</si>
  <si>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</si>
  <si>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</si>
  <si>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</si>
  <si>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</si>
  <si>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</si>
  <si>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</si>
  <si>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</si>
  <si>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</si>
  <si>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</si>
  <si>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</si>
  <si>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</si>
  <si>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</si>
  <si>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</si>
  <si>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</si>
  <si>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</si>
  <si>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</si>
  <si>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</si>
  <si>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</si>
  <si>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</si>
  <si>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</si>
  <si>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</si>
  <si>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</si>
  <si>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</si>
  <si>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</si>
  <si>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</si>
  <si>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</si>
  <si>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</si>
  <si>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</si>
  <si>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</si>
  <si>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</si>
  <si>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</si>
  <si>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</si>
  <si>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</si>
  <si>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</si>
  <si>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</si>
  <si>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</si>
  <si>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</si>
  <si>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</si>
  <si>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</si>
  <si>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</si>
  <si>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</si>
  <si>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</si>
  <si>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</si>
  <si>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</si>
  <si>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</si>
  <si>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</si>
  <si>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</si>
  <si>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</si>
  <si>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</si>
  <si>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</si>
  <si>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</si>
  <si>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</si>
  <si>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</si>
  <si>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</si>
  <si>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</si>
  <si>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</si>
  <si>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</si>
  <si>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</si>
  <si>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</si>
  <si>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</si>
  <si>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</si>
  <si>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</si>
  <si>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</si>
  <si>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</si>
  <si>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</si>
  <si>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</si>
  <si>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</si>
  <si>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</si>
  <si>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</si>
  <si>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</si>
  <si>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</si>
  <si>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</si>
  <si>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</si>
  <si>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</si>
  <si>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</si>
  <si>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</si>
  <si>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</si>
  <si>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</si>
  <si>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</si>
  <si>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</si>
  <si>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</si>
  <si>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</si>
  <si>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</si>
  <si>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</si>
  <si>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</si>
  <si>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</si>
  <si>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</si>
  <si>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</si>
  <si>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</si>
  <si>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</si>
  <si>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</si>
  <si>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</si>
  <si>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</si>
  <si>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</si>
  <si>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</si>
  <si>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</si>
  <si>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</si>
  <si>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</si>
  <si>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</si>
  <si>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</si>
  <si>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</si>
  <si>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</si>
  <si>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</si>
  <si>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</si>
  <si>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</si>
  <si>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</si>
  <si>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</si>
  <si>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</si>
  <si>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</si>
  <si>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</si>
  <si>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</si>
  <si>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</si>
  <si>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</si>
  <si>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</si>
  <si>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</si>
  <si>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</si>
  <si>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</si>
  <si>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</si>
  <si>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</si>
  <si>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</si>
  <si>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</si>
  <si>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</si>
  <si>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</si>
  <si>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</si>
  <si>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</si>
  <si>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</si>
  <si>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</si>
  <si>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</si>
  <si>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</si>
  <si>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</si>
  <si>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</si>
  <si>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</si>
  <si>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</si>
  <si>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</si>
  <si>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</si>
  <si>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</si>
  <si>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</si>
  <si>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</si>
  <si>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</si>
  <si>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</si>
  <si>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</si>
  <si>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</si>
  <si>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</si>
  <si>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</si>
  <si>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</si>
  <si>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</si>
  <si>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</si>
  <si>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</si>
  <si>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</si>
  <si>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</si>
  <si>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</si>
  <si>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</si>
  <si>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</si>
  <si>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</si>
  <si>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</si>
  <si>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</si>
  <si>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</si>
  <si>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</si>
  <si>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</si>
  <si>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</si>
  <si>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</si>
  <si>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</si>
  <si>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</si>
  <si>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</si>
  <si>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</si>
  <si>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</si>
  <si>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</si>
  <si>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</si>
  <si>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</si>
  <si>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</si>
  <si>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</si>
  <si>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</si>
  <si>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</si>
  <si>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</si>
  <si>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</si>
  <si>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</si>
  <si>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</si>
  <si>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</si>
  <si>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</si>
  <si>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</si>
  <si>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</si>
  <si>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</si>
  <si>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</si>
  <si>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</si>
  <si>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</si>
  <si>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</si>
  <si>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</si>
  <si>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</si>
  <si>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</si>
  <si>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</si>
  <si>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</si>
  <si>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</si>
  <si>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</si>
  <si>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</si>
  <si>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</si>
  <si>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</si>
  <si>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</si>
  <si>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</si>
  <si>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</si>
  <si>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</si>
  <si>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</si>
  <si>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</si>
  <si>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</si>
  <si>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</si>
  <si>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</si>
  <si>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</si>
  <si>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</si>
  <si>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</si>
  <si>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</si>
  <si>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</si>
  <si>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</si>
  <si>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</si>
  <si>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</si>
  <si>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</si>
  <si>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</si>
  <si>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</si>
  <si>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</si>
  <si>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</si>
  <si>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</si>
  <si>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</si>
  <si>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</si>
  <si>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</si>
  <si>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</si>
  <si>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</si>
  <si>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</si>
  <si>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</si>
  <si>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</si>
  <si>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</si>
  <si>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</si>
  <si>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</si>
  <si>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</si>
  <si>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</si>
  <si>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</si>
  <si>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</si>
  <si>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</si>
  <si>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</si>
  <si>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</si>
  <si>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</si>
  <si>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</si>
  <si>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</si>
  <si>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</si>
  <si>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</si>
  <si>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</si>
  <si>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</si>
  <si>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</si>
  <si>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</si>
  <si>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</si>
  <si>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</si>
  <si>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</si>
  <si>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</si>
  <si>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</si>
  <si>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</si>
  <si>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</si>
  <si>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</si>
  <si>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</si>
  <si>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</si>
  <si>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</si>
  <si>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</si>
  <si>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</si>
  <si>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</si>
  <si>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</si>
  <si>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</si>
  <si>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</si>
  <si>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</si>
  <si>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</si>
  <si>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</si>
  <si>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</si>
  <si>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</si>
  <si>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</si>
  <si>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</si>
  <si>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</si>
  <si>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</si>
  <si>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</si>
  <si>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</si>
  <si>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</si>
  <si>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</si>
  <si>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</si>
  <si>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</si>
  <si>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</si>
  <si>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</si>
  <si>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</si>
  <si>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</si>
  <si>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</si>
  <si>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</si>
  <si>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</si>
  <si>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</si>
  <si>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</si>
  <si>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</si>
  <si>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</si>
  <si>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</si>
  <si>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</si>
  <si>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</si>
  <si>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</si>
  <si>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</si>
  <si>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</si>
  <si>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</si>
  <si>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</si>
  <si>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</si>
  <si>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</si>
  <si>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</si>
  <si>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</si>
  <si>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</si>
  <si>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</si>
  <si>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</si>
  <si>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</si>
  <si>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</si>
  <si>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</si>
  <si>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</si>
  <si>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</si>
  <si>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</si>
  <si>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</si>
  <si>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</si>
  <si>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</si>
  <si>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</si>
  <si>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</si>
  <si>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</si>
  <si>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</si>
  <si>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</si>
  <si>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</si>
  <si>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</si>
  <si>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</si>
  <si>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</si>
  <si>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</si>
  <si>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</si>
  <si>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</si>
  <si>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</si>
  <si>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</si>
  <si>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</si>
  <si>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</si>
  <si>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</si>
  <si>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</si>
  <si>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</si>
  <si>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</si>
  <si>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</si>
  <si>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</si>
  <si>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</si>
  <si>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</si>
  <si>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</si>
  <si>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</si>
  <si>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</si>
  <si>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</si>
  <si>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</si>
  <si>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</si>
  <si>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</si>
  <si>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</si>
  <si>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</si>
  <si>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</si>
  <si>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</si>
  <si>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</si>
  <si>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</si>
  <si>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</si>
  <si>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</si>
  <si>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</si>
  <si>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</si>
  <si>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</si>
  <si>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</si>
  <si>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</si>
  <si>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</si>
  <si>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</si>
  <si>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</si>
  <si>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</si>
  <si>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</si>
  <si>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</si>
  <si>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</si>
  <si>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</si>
  <si>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</si>
  <si>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</si>
  <si>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</si>
  <si>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</si>
  <si>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</si>
  <si>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</si>
  <si>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</si>
  <si>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</si>
  <si>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</si>
  <si>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</si>
  <si>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</si>
  <si>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</si>
  <si>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</si>
  <si>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</si>
  <si>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</si>
  <si>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</si>
  <si>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</si>
  <si>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</si>
  <si>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</si>
  <si>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</si>
  <si>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</si>
  <si>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</si>
  <si>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</si>
  <si>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</si>
  <si>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</si>
  <si>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</si>
  <si>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</si>
  <si>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</si>
  <si>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</si>
  <si>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</si>
  <si>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</si>
  <si>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</si>
  <si>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</si>
  <si>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</si>
  <si>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</si>
  <si>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</si>
  <si>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</si>
  <si>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</si>
  <si>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</si>
  <si>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</si>
  <si>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</si>
  <si>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</si>
  <si>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</si>
  <si>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</si>
  <si>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</si>
  <si>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</si>
  <si>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</si>
  <si>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</si>
  <si>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</si>
  <si>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</si>
  <si>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</si>
  <si>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</si>
  <si>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</si>
  <si>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</si>
  <si>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</si>
  <si>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</si>
  <si>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</si>
  <si>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</si>
  <si>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</si>
  <si>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</si>
  <si>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</si>
  <si>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</si>
  <si>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</si>
  <si>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</si>
  <si>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</si>
  <si>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</si>
  <si>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</si>
  <si>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</si>
  <si>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</si>
  <si>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</si>
  <si>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</si>
  <si>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</si>
  <si>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</si>
  <si>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</si>
  <si>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</si>
  <si>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</si>
  <si>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</si>
  <si>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</si>
  <si>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</si>
  <si>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</si>
  <si>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</si>
  <si>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</si>
  <si>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</si>
  <si>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</si>
  <si>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</si>
  <si>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</si>
  <si>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</si>
  <si>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</si>
  <si>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</si>
  <si>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</si>
  <si>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</si>
  <si>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</si>
  <si>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</si>
  <si>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</si>
  <si>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</si>
  <si>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</si>
  <si>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</si>
  <si>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</si>
  <si>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</si>
  <si>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</si>
  <si>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</si>
  <si>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</si>
  <si>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</si>
  <si>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</si>
  <si>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</si>
  <si>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</si>
  <si>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</si>
  <si>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</si>
  <si>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</si>
  <si>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</si>
  <si>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</si>
  <si>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</si>
  <si>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</si>
  <si>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</si>
  <si>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</si>
  <si>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</si>
  <si>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</si>
  <si>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</si>
  <si>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</si>
  <si>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</si>
  <si>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</si>
  <si>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</si>
  <si>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</si>
  <si>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</si>
  <si>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</si>
  <si>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</si>
  <si>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</si>
  <si>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</si>
  <si>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</si>
  <si>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</si>
  <si>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</si>
  <si>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</si>
  <si>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</si>
  <si>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</si>
  <si>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</si>
  <si>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</si>
  <si>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</si>
  <si>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</si>
  <si>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</si>
  <si>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</si>
  <si>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</si>
  <si>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</si>
  <si>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</si>
  <si>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</si>
  <si>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</si>
  <si>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</si>
  <si>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</si>
  <si>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</si>
  <si>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</si>
  <si>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</si>
  <si>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</si>
  <si>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</si>
  <si>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</si>
  <si>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</si>
  <si>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</si>
  <si>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</si>
  <si>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</si>
  <si>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</si>
  <si>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</si>
  <si>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</si>
  <si>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</si>
  <si>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</si>
  <si>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</si>
  <si>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</si>
  <si>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</si>
  <si>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</si>
  <si>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</si>
  <si>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</si>
  <si>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</si>
  <si>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</si>
  <si>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</si>
  <si>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</si>
  <si>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</si>
  <si>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</si>
  <si>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</si>
  <si>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</si>
  <si>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</si>
  <si>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</si>
  <si>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</si>
  <si>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</si>
  <si>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</si>
  <si>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</si>
  <si>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</si>
  <si>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</si>
  <si>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</si>
  <si>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</si>
  <si>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</si>
  <si>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</si>
  <si>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</si>
  <si>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</si>
  <si>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</si>
  <si>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</si>
  <si>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</si>
  <si>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</si>
  <si>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</si>
  <si>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</si>
  <si>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</si>
  <si>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</si>
  <si>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</si>
  <si>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</si>
  <si>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</si>
  <si>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</si>
  <si>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</si>
  <si>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</si>
  <si>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</si>
  <si>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</si>
  <si>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</si>
  <si>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</si>
  <si>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</si>
  <si>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</si>
  <si>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</si>
  <si>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</si>
  <si>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</si>
  <si>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</si>
  <si>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</si>
  <si>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</si>
  <si>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</si>
  <si>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</si>
  <si>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</si>
  <si>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</si>
  <si>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</si>
  <si>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</si>
  <si>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</si>
  <si>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</si>
  <si>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</si>
  <si>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</si>
  <si>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</si>
  <si>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</si>
  <si>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</si>
  <si>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</si>
  <si>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</si>
  <si>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</si>
  <si>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</si>
  <si>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</si>
  <si>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</si>
  <si>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</si>
  <si>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</si>
  <si>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</si>
  <si>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</si>
  <si>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</si>
  <si>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</si>
  <si>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</si>
  <si>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</si>
  <si>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</si>
  <si>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</si>
  <si>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</si>
  <si>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</si>
  <si>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</si>
  <si>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</si>
  <si>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</si>
  <si>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</si>
  <si>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</si>
  <si>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</si>
  <si>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</si>
  <si>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</si>
  <si>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</si>
  <si>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</si>
  <si>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</si>
  <si>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</si>
  <si>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</si>
  <si>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</si>
  <si>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</si>
  <si>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</si>
  <si>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</si>
  <si>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</si>
  <si>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</si>
  <si>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</si>
  <si>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</si>
  <si>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</si>
  <si>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</si>
  <si>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</si>
  <si>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</si>
  <si>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</si>
  <si>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</si>
  <si>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</si>
  <si>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</si>
  <si>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</si>
  <si>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</si>
  <si>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</si>
  <si>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</si>
  <si>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</si>
  <si>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</si>
  <si>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</si>
  <si>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</si>
  <si>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</si>
  <si>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</si>
  <si>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</si>
  <si>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</si>
  <si>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</si>
  <si>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</si>
  <si>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</si>
  <si>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</si>
  <si>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</si>
  <si>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</si>
  <si>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</si>
  <si>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</si>
  <si>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</si>
  <si>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</si>
  <si>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</si>
  <si>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</si>
  <si>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</si>
  <si>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</si>
  <si>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</si>
  <si>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</si>
  <si>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</si>
  <si>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</si>
  <si>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</si>
  <si>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</si>
  <si>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</si>
  <si>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</si>
  <si>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</si>
  <si>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</si>
  <si>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</si>
  <si>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</si>
  <si>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</si>
  <si>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</si>
  <si>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</si>
  <si>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</si>
  <si>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</si>
  <si>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</si>
  <si>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</si>
  <si>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</si>
  <si>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</si>
  <si>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</si>
  <si>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</si>
  <si>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</si>
  <si>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</si>
  <si>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</si>
  <si>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</si>
  <si>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</si>
  <si>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</si>
  <si>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</si>
  <si>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</si>
  <si>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</si>
  <si>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</si>
  <si>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</si>
  <si>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</si>
  <si>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</si>
  <si>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</si>
  <si>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</si>
  <si>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</si>
  <si>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</si>
  <si>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</si>
  <si>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</si>
  <si>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</si>
  <si>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</si>
  <si>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</si>
  <si>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</si>
  <si>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</si>
  <si>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</si>
  <si>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</si>
  <si>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</si>
  <si>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</si>
  <si>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</si>
  <si>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</si>
  <si>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</si>
  <si>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</si>
  <si>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</si>
  <si>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</si>
  <si>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</si>
  <si>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</si>
  <si>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</si>
  <si>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</si>
  <si>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</si>
  <si>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</si>
  <si>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</si>
  <si>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</si>
  <si>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</si>
  <si>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</si>
  <si>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</si>
  <si>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</si>
  <si>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</si>
  <si>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</si>
  <si>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</si>
  <si>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</si>
  <si>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</si>
  <si>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</si>
  <si>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</si>
  <si>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</si>
  <si>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</si>
  <si>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</si>
  <si>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</si>
  <si>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</si>
  <si>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</si>
  <si>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</si>
  <si>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</si>
  <si>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</si>
  <si>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</si>
  <si>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</si>
  <si>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</si>
  <si>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</si>
  <si>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</si>
  <si>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</si>
  <si>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</si>
  <si>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</si>
  <si>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</si>
  <si>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</si>
  <si>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</si>
  <si>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</si>
  <si>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</si>
  <si>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</si>
  <si>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</si>
  <si>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</si>
  <si>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</si>
  <si>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</si>
  <si>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</si>
  <si>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</si>
  <si>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</si>
  <si>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</si>
  <si>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</si>
  <si>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</si>
  <si>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</si>
  <si>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</si>
  <si>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</si>
  <si>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</si>
  <si>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</si>
  <si>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</si>
  <si>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</si>
  <si>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</si>
  <si>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</si>
  <si>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</si>
  <si>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</si>
  <si>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</si>
  <si>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</si>
  <si>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</si>
  <si>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</si>
  <si>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</si>
  <si>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</si>
  <si>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</si>
  <si>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</si>
  <si>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</si>
  <si>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</si>
  <si>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</si>
  <si>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</si>
  <si>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</si>
  <si>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</si>
  <si>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</si>
  <si>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</si>
  <si>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</si>
  <si>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</si>
  <si>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</si>
  <si>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</si>
  <si>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</si>
  <si>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</si>
  <si>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</si>
  <si>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</si>
  <si>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</si>
  <si>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</si>
  <si>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</si>
  <si>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</si>
  <si>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</si>
  <si>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</si>
  <si>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</si>
  <si>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</si>
  <si>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</si>
  <si>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</si>
  <si>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</si>
  <si>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</si>
  <si>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</si>
  <si>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</si>
  <si>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</si>
  <si>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</si>
  <si>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</si>
  <si>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</si>
  <si>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</si>
  <si>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</si>
  <si>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</si>
  <si>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</si>
  <si>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</si>
  <si>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</si>
  <si>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</si>
  <si>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</si>
  <si>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</si>
  <si>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</si>
  <si>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</si>
  <si>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</si>
  <si>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</si>
  <si>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</si>
  <si>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</si>
  <si>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</si>
  <si>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</si>
  <si>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</si>
  <si>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</si>
  <si>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</si>
  <si>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</si>
  <si>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</si>
  <si>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</si>
  <si>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</si>
  <si>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</si>
  <si>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</si>
  <si>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</si>
  <si>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</si>
  <si>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</si>
  <si>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</si>
  <si>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</si>
  <si>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</si>
  <si>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</si>
  <si>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</si>
  <si>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</si>
  <si>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</si>
  <si>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</si>
  <si>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</si>
  <si>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</si>
  <si>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</si>
  <si>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</si>
  <si>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</si>
  <si>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</si>
  <si>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</si>
  <si>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</si>
  <si>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</si>
  <si>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</si>
  <si>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</si>
  <si>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</si>
  <si>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</si>
  <si>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</si>
  <si>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</si>
  <si>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</si>
  <si>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</si>
  <si>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</si>
  <si>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</si>
  <si>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</si>
  <si>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</si>
  <si>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</si>
  <si>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</si>
  <si>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</si>
  <si>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</si>
  <si>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</si>
  <si>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</si>
  <si>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</si>
  <si>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</si>
  <si>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</si>
  <si>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</si>
  <si>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</si>
  <si>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</si>
  <si>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</si>
  <si>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</si>
  <si>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</si>
  <si>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</si>
  <si>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</si>
  <si>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</si>
  <si>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</si>
  <si>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</si>
  <si>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</si>
  <si>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</si>
  <si>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</si>
  <si>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</si>
  <si>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</si>
  <si>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</si>
  <si>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</si>
  <si>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</si>
  <si>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</si>
  <si>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</si>
  <si>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</si>
  <si>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</si>
  <si>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</si>
  <si>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</si>
  <si>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</si>
  <si>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</si>
  <si>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</si>
  <si>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</si>
  <si>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</si>
  <si>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</si>
  <si>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</si>
  <si>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</si>
  <si>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</si>
  <si>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</si>
  <si>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</si>
  <si>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</si>
  <si>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</si>
  <si>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</si>
  <si>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</si>
  <si>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</si>
  <si>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</si>
  <si>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</si>
  <si>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</si>
  <si>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</si>
  <si>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</si>
  <si>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</si>
  <si>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</si>
  <si>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</si>
  <si>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</si>
  <si>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</si>
  <si>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</si>
  <si>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</si>
  <si>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</si>
  <si>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</si>
  <si>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</si>
  <si>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</si>
  <si>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</si>
  <si>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</si>
  <si>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</si>
  <si>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</si>
  <si>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</si>
  <si>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</si>
  <si>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</si>
  <si>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</si>
  <si>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</si>
  <si>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</si>
  <si>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</si>
  <si>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</si>
  <si>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</si>
  <si>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</si>
  <si>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</si>
  <si>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</si>
  <si>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</si>
  <si>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</si>
  <si>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</si>
  <si>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</si>
  <si>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</si>
  <si>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</si>
  <si>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</si>
  <si>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</si>
  <si>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</si>
  <si>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</si>
  <si>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</si>
  <si>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</si>
  <si>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</si>
  <si>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</si>
  <si>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</si>
  <si>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</si>
  <si>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</si>
  <si>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</si>
  <si>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</si>
  <si>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</si>
  <si>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</si>
  <si>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</si>
  <si>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</si>
  <si>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</si>
  <si>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</si>
  <si>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</si>
  <si>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</si>
  <si>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</si>
  <si>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</si>
  <si>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</si>
  <si>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</si>
  <si>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</si>
  <si>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</si>
  <si>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</si>
  <si>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</si>
  <si>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</si>
  <si>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</si>
  <si>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</si>
  <si>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</si>
  <si>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</si>
  <si>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</si>
  <si>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</si>
  <si>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</si>
  <si>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</si>
  <si>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</si>
  <si>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</si>
  <si>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</si>
  <si>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</si>
  <si>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</si>
  <si>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</si>
  <si>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</si>
  <si>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</si>
  <si>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</si>
  <si>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</si>
  <si>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</si>
  <si>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</si>
  <si>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</si>
  <si>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</si>
  <si>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</si>
  <si>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</si>
  <si>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</si>
  <si>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</si>
  <si>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</si>
  <si>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</si>
  <si>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</si>
  <si>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</si>
  <si>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</si>
  <si>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</si>
  <si>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</si>
  <si>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</si>
  <si>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</si>
  <si>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</si>
  <si>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</si>
  <si>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</si>
  <si>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</si>
  <si>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</si>
  <si>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</si>
  <si>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</si>
  <si>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</si>
  <si>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</si>
  <si>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</si>
  <si>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</si>
  <si>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</si>
  <si>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</si>
  <si>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</si>
  <si>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</si>
  <si>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</si>
  <si>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</si>
  <si>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</si>
  <si>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</si>
  <si>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</si>
  <si>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</si>
  <si>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</si>
  <si>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</si>
  <si>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</si>
  <si>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</si>
  <si>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</si>
  <si>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</si>
  <si>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</si>
  <si>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</si>
  <si>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</si>
  <si>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</si>
  <si>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</si>
  <si>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</si>
  <si>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</si>
  <si>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</si>
  <si>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</si>
  <si>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</si>
  <si>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</si>
  <si>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</si>
  <si>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</si>
  <si>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</si>
  <si>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</si>
  <si>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</si>
  <si>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</si>
  <si>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</si>
  <si>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</si>
  <si>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</si>
  <si>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</si>
  <si>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</si>
  <si>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</si>
  <si>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</si>
  <si>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</si>
  <si>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</si>
  <si>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</si>
  <si>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</si>
  <si>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</si>
  <si>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</si>
  <si>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</si>
  <si>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</si>
  <si>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</si>
  <si>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</si>
  <si>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</si>
  <si>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</si>
  <si>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</si>
  <si>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</si>
  <si>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</si>
  <si>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</si>
  <si>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</si>
  <si>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</si>
  <si>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</si>
  <si>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</si>
  <si>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</si>
  <si>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</si>
  <si>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</si>
  <si>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</si>
  <si>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</si>
  <si>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</si>
  <si>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</si>
  <si>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</si>
  <si>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</si>
  <si>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</si>
  <si>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</si>
  <si>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</si>
  <si>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</si>
  <si>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</si>
  <si>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</si>
  <si>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</si>
  <si>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</si>
  <si>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</si>
  <si>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</si>
  <si>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</si>
  <si>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</si>
  <si>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</si>
  <si>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</si>
  <si>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</si>
  <si>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</si>
  <si>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</si>
  <si>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</si>
  <si>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</si>
  <si>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</si>
  <si>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</si>
  <si>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</si>
  <si>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</si>
  <si>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</si>
  <si>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</si>
  <si>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</si>
  <si>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</si>
  <si>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</si>
  <si>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</si>
  <si>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</si>
  <si>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</si>
  <si>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</si>
  <si>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</si>
  <si>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</si>
  <si>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</si>
  <si>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</si>
  <si>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</si>
  <si>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</si>
  <si>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</si>
  <si>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</si>
  <si>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</si>
  <si>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</si>
  <si>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</si>
  <si>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</si>
  <si>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</si>
  <si>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</si>
  <si>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</si>
  <si>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</si>
  <si>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</si>
  <si>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</si>
  <si>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</si>
  <si>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</si>
  <si>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</si>
  <si>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</si>
  <si>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</si>
  <si>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</si>
  <si>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</si>
  <si>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</si>
  <si>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</si>
  <si>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</si>
  <si>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</si>
  <si>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</si>
  <si>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</si>
  <si>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</si>
  <si>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</si>
  <si>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</si>
  <si>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</si>
  <si>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</si>
  <si>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</si>
  <si>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</si>
  <si>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</si>
  <si>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</si>
  <si>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</si>
  <si>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</si>
  <si>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</si>
  <si>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</si>
  <si>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</si>
  <si>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</si>
  <si>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</si>
  <si>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</si>
  <si>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</si>
  <si>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</si>
  <si>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</si>
  <si>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</si>
  <si>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</si>
  <si>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</si>
  <si>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</si>
  <si>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</si>
  <si>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</si>
  <si>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</si>
  <si>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</si>
  <si>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</si>
  <si>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</si>
  <si>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</si>
  <si>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</si>
  <si>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</si>
  <si>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</si>
  <si>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</si>
  <si>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</si>
  <si>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</si>
  <si>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</si>
  <si>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</si>
  <si>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</si>
  <si>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</si>
  <si>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</si>
  <si>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</si>
  <si>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</si>
  <si>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</si>
  <si>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</si>
  <si>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</si>
  <si>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</si>
  <si>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</si>
  <si>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</si>
  <si>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</si>
  <si>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</si>
  <si>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</si>
  <si>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</si>
  <si>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</si>
  <si>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</si>
  <si>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</si>
  <si>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</si>
  <si>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</si>
  <si>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</si>
  <si>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</si>
  <si>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</si>
  <si>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</si>
  <si>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</si>
  <si>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</si>
  <si>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</si>
  <si>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</si>
  <si>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</si>
  <si>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</si>
  <si>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</si>
  <si>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</si>
  <si>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</si>
  <si>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</si>
  <si>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</si>
  <si>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</si>
  <si>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</si>
  <si>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</si>
  <si>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</si>
  <si>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</si>
  <si>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</si>
  <si>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</si>
  <si>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</si>
  <si>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</si>
  <si>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</si>
  <si>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</si>
  <si>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</si>
  <si>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</si>
  <si>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</si>
  <si>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</si>
  <si>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</si>
  <si>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</si>
  <si>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</si>
  <si>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</si>
  <si>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</si>
  <si>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</si>
  <si>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</si>
  <si>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</si>
  <si>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</si>
  <si>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</si>
  <si>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</si>
  <si>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</si>
  <si>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</si>
  <si>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</si>
  <si>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</si>
  <si>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</si>
  <si>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</si>
  <si>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</si>
  <si>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</si>
  <si>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</si>
  <si>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</si>
  <si>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</si>
  <si>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</si>
  <si>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</si>
  <si>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</si>
  <si>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</si>
  <si>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</si>
  <si>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</si>
  <si>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</si>
  <si>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</si>
  <si>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</si>
  <si>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</si>
  <si>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</si>
  <si>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</si>
  <si>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</si>
  <si>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</si>
  <si>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</si>
  <si>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</si>
  <si>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</si>
  <si>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</si>
  <si>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</si>
  <si>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</si>
  <si>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</si>
  <si>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</si>
  <si>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</si>
  <si>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</si>
  <si>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</si>
  <si>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</si>
  <si>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</si>
  <si>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</si>
  <si>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</si>
  <si>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</si>
  <si>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</si>
  <si>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</si>
  <si>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</si>
  <si>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</si>
  <si>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</si>
  <si>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</si>
  <si>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</si>
  <si>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</si>
  <si>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</si>
  <si>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</si>
  <si>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</si>
  <si>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</si>
  <si>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</si>
  <si>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</si>
  <si>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</si>
  <si>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</si>
  <si>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</si>
  <si>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</si>
  <si>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</si>
  <si>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</si>
  <si>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</si>
  <si>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</si>
  <si>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</si>
  <si>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</si>
  <si>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</si>
  <si>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</si>
  <si>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</si>
  <si>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</si>
  <si>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</si>
  <si>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</si>
  <si>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</si>
  <si>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</si>
  <si>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</si>
  <si>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</si>
  <si>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</si>
  <si>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</si>
  <si>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</si>
  <si>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</si>
  <si>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</si>
  <si>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</si>
  <si>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</si>
  <si>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</si>
  <si>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</si>
  <si>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</si>
  <si>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</si>
  <si>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</si>
  <si>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</si>
  <si>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</si>
  <si>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</si>
  <si>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</si>
  <si>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</si>
  <si>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</si>
  <si>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</si>
  <si>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</si>
  <si>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</si>
  <si>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</si>
  <si>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</si>
  <si>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</si>
  <si>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</si>
  <si>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</si>
  <si>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</si>
  <si>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</si>
  <si>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</si>
  <si>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</si>
  <si>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</si>
  <si>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</si>
  <si>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</si>
  <si>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</si>
  <si>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</si>
  <si>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</si>
  <si>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</si>
  <si>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</si>
  <si>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</si>
  <si>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</si>
  <si>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</si>
  <si>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</si>
  <si>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</si>
  <si>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</si>
  <si>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</si>
  <si>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</si>
  <si>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</si>
  <si>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</si>
  <si>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</si>
  <si>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</si>
  <si>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</si>
  <si>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</si>
  <si>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</si>
  <si>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</si>
  <si>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</si>
  <si>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</si>
  <si>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</si>
  <si>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</si>
  <si>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</si>
  <si>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</si>
  <si>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</si>
  <si>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</si>
  <si>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</si>
  <si>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</si>
  <si>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</si>
  <si>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</si>
  <si>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</si>
  <si>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</si>
  <si>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</si>
  <si>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</si>
  <si>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</si>
  <si>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</si>
  <si>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</si>
  <si>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</si>
  <si>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</si>
  <si>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</si>
  <si>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</si>
  <si>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</si>
  <si>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</si>
  <si>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</si>
  <si>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</si>
  <si>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</si>
  <si>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</si>
  <si>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</si>
  <si>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</si>
  <si>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</si>
  <si>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</si>
  <si>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</si>
  <si>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</si>
  <si>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</si>
  <si>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</si>
  <si>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</si>
  <si>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</si>
  <si>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</si>
  <si>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</si>
  <si>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</si>
  <si>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</si>
  <si>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</si>
  <si>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</si>
  <si>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</si>
  <si>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</si>
  <si>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</si>
  <si>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</si>
  <si>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</si>
  <si>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</si>
  <si>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</si>
  <si>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</si>
  <si>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</si>
  <si>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</si>
  <si>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</si>
  <si>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</si>
  <si>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</si>
  <si>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</si>
  <si>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</si>
  <si>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</si>
  <si>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</si>
  <si>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</si>
  <si>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</si>
  <si>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</si>
  <si>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</si>
  <si>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</si>
  <si>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</si>
  <si>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</si>
  <si>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</si>
  <si>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</si>
  <si>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</si>
  <si>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</si>
  <si>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</si>
  <si>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</si>
  <si>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</si>
  <si>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</si>
  <si>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</si>
  <si>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</si>
  <si>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</si>
  <si>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</si>
  <si>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</si>
  <si>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</si>
  <si>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</si>
  <si>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</si>
  <si>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</si>
  <si>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</si>
  <si>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</si>
  <si>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</si>
  <si>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</si>
  <si>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</si>
  <si>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</si>
  <si>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</si>
  <si>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</si>
  <si>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</si>
  <si>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</si>
  <si>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</si>
  <si>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</si>
  <si>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</si>
  <si>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</si>
  <si>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</si>
  <si>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</si>
  <si>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</si>
  <si>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</si>
  <si>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</si>
  <si>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</si>
  <si>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</si>
  <si>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</si>
  <si>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</si>
  <si>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</si>
  <si>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</si>
  <si>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</si>
  <si>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</si>
  <si>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</si>
  <si>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</si>
  <si>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</si>
  <si>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</si>
  <si>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</si>
  <si>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</si>
  <si>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</si>
  <si>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</si>
  <si>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</si>
  <si>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</si>
  <si>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</si>
  <si>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</si>
  <si>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</si>
  <si>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</si>
  <si>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</si>
  <si>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</si>
  <si>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</si>
  <si>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</si>
  <si>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</si>
  <si>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</si>
  <si>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</si>
  <si>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</si>
  <si>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</si>
  <si>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</si>
  <si>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</si>
  <si>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</si>
  <si>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</si>
  <si>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</si>
  <si>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</si>
  <si>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</si>
  <si>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</si>
  <si>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</si>
  <si>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</si>
  <si>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</si>
  <si>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</si>
  <si>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</si>
  <si>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</si>
  <si>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</si>
  <si>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</si>
  <si>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</si>
  <si>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</si>
  <si>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</si>
  <si>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</si>
  <si>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</si>
  <si>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</si>
  <si>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</si>
  <si>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</si>
  <si>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</si>
  <si>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</si>
  <si>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</si>
  <si>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</si>
  <si>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</si>
  <si>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</si>
  <si>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</si>
  <si>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</si>
  <si>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</si>
  <si>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</si>
  <si>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</si>
  <si>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</si>
  <si>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</si>
  <si>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</si>
  <si>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</si>
  <si>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</si>
  <si>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</si>
  <si>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</si>
  <si>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</si>
  <si>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</si>
  <si>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</si>
  <si>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</si>
  <si>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</si>
  <si>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</si>
  <si>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</si>
  <si>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</si>
  <si>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</si>
  <si>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</si>
  <si>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</si>
  <si>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</si>
  <si>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</si>
  <si>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</si>
  <si>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</si>
  <si>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</si>
  <si>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</si>
  <si>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</si>
  <si>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</si>
  <si>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</si>
  <si>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</si>
  <si>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</si>
  <si>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</si>
  <si>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</si>
  <si>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</si>
  <si>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</si>
  <si>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</si>
  <si>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</si>
  <si>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</si>
  <si>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</si>
  <si>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</si>
  <si>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</si>
  <si>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</si>
  <si>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</si>
  <si>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</si>
  <si>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</si>
  <si>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</si>
  <si>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</si>
  <si>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</si>
  <si>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</si>
  <si>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</si>
  <si>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</si>
  <si>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</si>
  <si>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</si>
  <si>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</si>
  <si>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</si>
  <si>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</si>
  <si>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</si>
  <si>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</si>
  <si>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</si>
  <si>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</si>
  <si>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</si>
  <si>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</si>
  <si>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</si>
  <si>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</si>
  <si>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</si>
  <si>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</si>
  <si>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</si>
  <si>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</si>
  <si>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</si>
  <si>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</si>
  <si>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</si>
  <si>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</si>
  <si>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</si>
  <si>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</si>
  <si>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</si>
  <si>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</si>
  <si>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</si>
  <si>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</si>
  <si>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</si>
  <si>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</si>
  <si>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</si>
  <si>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</si>
  <si>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</si>
  <si>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</si>
  <si>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</si>
  <si>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</si>
  <si>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</si>
  <si>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</si>
  <si>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</si>
  <si>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</si>
  <si>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</si>
  <si>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</si>
  <si>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</si>
  <si>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</si>
  <si>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</si>
  <si>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</si>
  <si>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</si>
  <si>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</si>
  <si>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</si>
  <si>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</si>
  <si>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</si>
  <si>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</si>
  <si>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</si>
  <si>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</si>
  <si>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</si>
  <si>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</si>
  <si>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</si>
  <si>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</si>
  <si>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</si>
  <si>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</si>
  <si>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</si>
  <si>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</si>
  <si>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</si>
  <si>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</si>
  <si>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</si>
  <si>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</si>
  <si>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</si>
  <si>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</si>
  <si>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</si>
  <si>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</si>
  <si>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</si>
  <si>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</si>
  <si>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</si>
  <si>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</si>
  <si>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</si>
  <si>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</si>
  <si>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</si>
  <si>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</si>
  <si>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</si>
  <si>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</si>
  <si>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</si>
  <si>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</si>
  <si>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</si>
  <si>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</si>
  <si>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</si>
  <si>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</si>
  <si>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</si>
  <si>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</si>
  <si>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</si>
  <si>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</si>
  <si>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</si>
  <si>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</si>
  <si>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</si>
  <si>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</si>
  <si>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</si>
  <si>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</si>
  <si>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</si>
  <si>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</si>
  <si>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</si>
  <si>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</si>
  <si>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</si>
  <si>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</si>
  <si>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</si>
  <si>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</si>
  <si>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</si>
  <si>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</si>
  <si>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</si>
  <si>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</si>
  <si>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</si>
  <si>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</si>
  <si>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</si>
  <si>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</si>
  <si>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</si>
  <si>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</si>
  <si>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</si>
  <si>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</si>
  <si>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</si>
  <si>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</si>
  <si>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</si>
  <si>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</si>
  <si>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</si>
  <si>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</si>
  <si>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</si>
  <si>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</si>
  <si>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</si>
  <si>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</si>
  <si>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</si>
  <si>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</si>
  <si>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</si>
  <si>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</si>
  <si>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</si>
  <si>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</si>
  <si>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</si>
  <si>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</si>
  <si>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</si>
  <si>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</si>
  <si>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</si>
  <si>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</si>
  <si>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</si>
  <si>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</si>
  <si>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</si>
  <si>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</si>
  <si>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</si>
  <si>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</si>
  <si>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</si>
  <si>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</si>
  <si>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</si>
  <si>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</si>
  <si>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</si>
  <si>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</si>
  <si>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</si>
  <si>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</si>
  <si>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</si>
  <si>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</si>
  <si>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</si>
  <si>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</si>
  <si>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</si>
  <si>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</si>
  <si>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</si>
  <si>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</si>
  <si>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</si>
  <si>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</si>
  <si>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</si>
  <si>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</si>
  <si>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</si>
  <si>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</si>
  <si>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</si>
  <si>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</si>
  <si>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</si>
  <si>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</si>
  <si>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</si>
  <si>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</si>
  <si>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</si>
  <si>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</si>
  <si>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</si>
  <si>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</si>
  <si>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</si>
  <si>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</si>
  <si>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</si>
  <si>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</si>
  <si>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</si>
  <si>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</si>
  <si>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</si>
  <si>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</si>
  <si>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</si>
  <si>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</si>
  <si>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</si>
  <si>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</si>
  <si>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</si>
  <si>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</si>
  <si>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</si>
  <si>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</si>
  <si>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</si>
  <si>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</si>
  <si>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</si>
  <si>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</si>
  <si>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</si>
  <si>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</si>
  <si>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</si>
  <si>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</si>
  <si>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</si>
  <si>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</si>
  <si>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</si>
  <si>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</si>
  <si>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</si>
  <si>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</si>
  <si>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</si>
  <si>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</si>
  <si>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</si>
  <si>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</si>
  <si>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</si>
  <si>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</si>
  <si>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</si>
  <si>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</si>
  <si>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</si>
  <si>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</si>
  <si>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</si>
  <si>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</si>
  <si>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</si>
  <si>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</si>
  <si>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</si>
  <si>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</si>
  <si>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</si>
  <si>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</si>
  <si>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</si>
  <si>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</si>
  <si>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</si>
  <si>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</si>
  <si>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</si>
  <si>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</si>
  <si>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</si>
  <si>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</si>
  <si>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</si>
  <si>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</si>
  <si>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</si>
  <si>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</si>
  <si>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</si>
  <si>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</si>
  <si>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</si>
  <si>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</si>
  <si>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</si>
  <si>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</si>
  <si>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</si>
  <si>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</si>
  <si>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</si>
  <si>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</si>
  <si>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</si>
  <si>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</si>
  <si>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</si>
  <si>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</si>
  <si>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</si>
  <si>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</si>
  <si>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</si>
  <si>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</si>
  <si>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</si>
  <si>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</si>
  <si>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</si>
  <si>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</si>
  <si>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</si>
  <si>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</si>
  <si>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</si>
  <si>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</si>
  <si>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</si>
  <si>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</si>
  <si>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</si>
  <si>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</si>
  <si>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</si>
  <si>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</si>
  <si>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</si>
  <si>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</si>
  <si>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</si>
  <si>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</si>
  <si>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</si>
  <si>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</si>
  <si>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</si>
  <si>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</si>
  <si>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</si>
  <si>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</si>
  <si>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</si>
  <si>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</si>
  <si>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</si>
  <si>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</si>
  <si>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</si>
  <si>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</si>
  <si>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</si>
  <si>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</si>
  <si>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</si>
  <si>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</si>
  <si>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</si>
  <si>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</si>
  <si>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</si>
  <si>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</si>
  <si>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</si>
  <si>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</si>
  <si>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</si>
  <si>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</si>
  <si>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</si>
  <si>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</si>
  <si>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</si>
  <si>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</si>
  <si>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</si>
  <si>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</si>
  <si>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</si>
  <si>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</si>
  <si>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</si>
  <si>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</si>
  <si>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</si>
  <si>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</si>
  <si>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</si>
  <si>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</si>
  <si>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</si>
  <si>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</si>
  <si>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</si>
  <si>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</si>
  <si>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</si>
  <si>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</si>
  <si>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</si>
  <si>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</si>
  <si>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</si>
  <si>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</si>
  <si>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</si>
  <si>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</si>
  <si>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</si>
  <si>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</si>
  <si>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</si>
  <si>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</si>
  <si>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</si>
  <si>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</si>
  <si>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</si>
  <si>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</si>
  <si>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</si>
  <si>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</si>
  <si>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</si>
  <si>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</si>
  <si>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</si>
  <si>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</si>
  <si>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</si>
  <si>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</si>
  <si>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</si>
  <si>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</si>
  <si>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</si>
  <si>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</si>
  <si>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</si>
  <si>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</si>
  <si>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</si>
  <si>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</si>
  <si>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</si>
  <si>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</si>
  <si>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</si>
  <si>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</si>
  <si>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</si>
  <si>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</si>
  <si>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</si>
  <si>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</si>
  <si>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</si>
  <si>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</si>
  <si>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</si>
  <si>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</si>
  <si>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</si>
  <si>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</si>
  <si>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</si>
  <si>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</si>
  <si>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</si>
  <si>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</si>
  <si>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</si>
  <si>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</si>
  <si>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</si>
  <si>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</si>
  <si>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</si>
  <si>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</si>
  <si>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</si>
  <si>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</si>
  <si>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</si>
  <si>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</si>
  <si>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</si>
  <si>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</si>
  <si>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</si>
  <si>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</si>
  <si>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</si>
  <si>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</si>
  <si>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</si>
  <si>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</si>
  <si>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</si>
  <si>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</si>
  <si>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</si>
  <si>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</si>
  <si>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</si>
  <si>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</si>
  <si>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</si>
  <si>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</si>
  <si>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</si>
  <si>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</si>
  <si>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</si>
  <si>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</si>
  <si>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</si>
  <si>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</si>
  <si>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</si>
  <si>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</si>
  <si>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</si>
  <si>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</si>
  <si>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</si>
  <si>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</si>
  <si>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</si>
  <si>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</si>
  <si>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</si>
  <si>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</si>
  <si>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</si>
  <si>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</si>
  <si>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</si>
  <si>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</si>
  <si>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</si>
  <si>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</si>
  <si>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</si>
  <si>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</si>
  <si>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</si>
  <si>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</si>
  <si>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</si>
  <si>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</si>
  <si>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</si>
  <si>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</si>
  <si>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</si>
  <si>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</si>
  <si>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</si>
  <si>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</si>
  <si>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</si>
  <si>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</si>
  <si>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</si>
  <si>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</si>
  <si>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</si>
  <si>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</si>
  <si>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</si>
  <si>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</si>
  <si>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</si>
  <si>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</si>
  <si>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</si>
  <si>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</si>
  <si>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</si>
  <si>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</si>
  <si>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</si>
  <si>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</si>
  <si>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</si>
  <si>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</si>
  <si>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</si>
  <si>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</si>
  <si>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</si>
  <si>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</si>
  <si>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</si>
  <si>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</si>
  <si>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</si>
  <si>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</si>
  <si>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</si>
  <si>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</si>
  <si>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</si>
  <si>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</si>
  <si>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</si>
  <si>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</si>
  <si>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</si>
  <si>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</si>
  <si>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</si>
  <si>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</si>
  <si>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</si>
  <si>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</si>
  <si>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</si>
  <si>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</si>
  <si>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</si>
  <si>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</si>
  <si>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</si>
  <si>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</si>
  <si>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</si>
  <si>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</si>
  <si>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</si>
  <si>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</si>
  <si>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</si>
  <si>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</si>
  <si>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</si>
  <si>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</si>
  <si>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</si>
  <si>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</si>
  <si>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</si>
  <si>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</si>
  <si>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</si>
  <si>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</si>
  <si>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</si>
  <si>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</si>
  <si>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</si>
  <si>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</si>
  <si>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</si>
  <si>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</si>
  <si>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</si>
  <si>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</si>
  <si>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</si>
  <si>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</si>
  <si>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</si>
  <si>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</si>
  <si>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</si>
  <si>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</si>
  <si>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</si>
  <si>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</si>
  <si>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</si>
  <si>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</si>
  <si>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</si>
  <si>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</si>
  <si>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</si>
  <si>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</si>
  <si>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</si>
  <si>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</si>
  <si>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</si>
  <si>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</si>
  <si>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</si>
  <si>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</si>
  <si>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</si>
  <si>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</si>
  <si>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</si>
  <si>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</si>
  <si>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</si>
  <si>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</si>
  <si>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</si>
  <si>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</si>
  <si>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</si>
  <si>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</si>
  <si>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</si>
  <si>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</si>
  <si>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</si>
  <si>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</si>
  <si>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</si>
  <si>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</si>
  <si>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</si>
  <si>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</si>
  <si>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</si>
  <si>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</si>
  <si>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</si>
  <si>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</si>
  <si>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</si>
  <si>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</si>
  <si>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</si>
  <si>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</si>
  <si>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</si>
  <si>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</si>
  <si>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</si>
  <si>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</si>
  <si>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</si>
  <si>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</si>
  <si>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</si>
  <si>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</si>
  <si>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</si>
  <si>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</si>
  <si>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</si>
  <si>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</si>
  <si>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</si>
  <si>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</si>
  <si>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</si>
  <si>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</si>
  <si>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</si>
  <si>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</si>
  <si>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</si>
  <si>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</si>
  <si>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</si>
  <si>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</si>
  <si>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</si>
  <si>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</si>
  <si>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</si>
  <si>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</si>
  <si>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</si>
  <si>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</si>
  <si>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</si>
  <si>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</si>
  <si>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</si>
  <si>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</si>
  <si>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</si>
  <si>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</si>
  <si>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</si>
  <si>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</si>
  <si>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</si>
  <si>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</si>
  <si>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</si>
  <si>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</si>
  <si>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</si>
  <si>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</si>
  <si>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</si>
  <si>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</si>
  <si>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</si>
  <si>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</si>
  <si>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</si>
  <si>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</si>
  <si>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</si>
  <si>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</si>
  <si>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</si>
  <si>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</si>
  <si>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</si>
  <si>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</si>
  <si>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</si>
  <si>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</si>
  <si>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</si>
  <si>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</si>
  <si>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</si>
  <si>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</si>
  <si>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</si>
  <si>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</si>
  <si>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</si>
  <si>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</si>
  <si>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</si>
  <si>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</si>
  <si>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</si>
  <si>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</si>
  <si>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</si>
  <si>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</si>
  <si>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</si>
  <si>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</si>
  <si>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</si>
  <si>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</si>
  <si>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</si>
  <si>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</si>
  <si>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</si>
  <si>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</si>
  <si>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</si>
  <si>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</si>
  <si>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</si>
  <si>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</si>
  <si>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</si>
  <si>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</si>
  <si>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</si>
  <si>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</si>
  <si>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</si>
  <si>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</si>
  <si>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</si>
  <si>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</si>
  <si>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</si>
  <si>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</si>
  <si>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</si>
  <si>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</si>
  <si>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</si>
  <si>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</si>
  <si>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</si>
  <si>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</si>
  <si>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</si>
  <si>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</si>
  <si>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</si>
  <si>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</si>
  <si>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</si>
  <si>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</si>
  <si>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</si>
  <si>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</si>
  <si>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</si>
  <si>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</si>
  <si>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</si>
  <si>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</si>
  <si>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</si>
  <si>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</si>
  <si>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</si>
  <si>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</si>
  <si>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</si>
  <si>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</si>
  <si>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</si>
  <si>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</si>
  <si>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</si>
  <si>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</si>
  <si>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</si>
  <si>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</si>
  <si>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</si>
  <si>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</si>
  <si>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</si>
  <si>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</si>
  <si>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</si>
  <si>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</si>
  <si>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</si>
  <si>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</si>
  <si>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</si>
  <si>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</si>
  <si>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</si>
  <si>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</si>
  <si>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</si>
  <si>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</si>
  <si>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</si>
  <si>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</si>
  <si>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</si>
  <si>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</si>
  <si>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</si>
  <si>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</si>
  <si>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</si>
  <si>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</si>
  <si>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</si>
  <si>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</si>
  <si>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</si>
  <si>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</si>
  <si>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</si>
  <si>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</si>
  <si>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</si>
  <si>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</si>
  <si>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</si>
  <si>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</si>
  <si>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</si>
  <si>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</si>
  <si>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</si>
  <si>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</si>
  <si>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</si>
  <si>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</si>
  <si>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</si>
  <si>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</si>
  <si>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</si>
  <si>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</si>
  <si>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</si>
  <si>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</si>
  <si>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</si>
  <si>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</si>
  <si>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</si>
  <si>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</si>
  <si>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</si>
  <si>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</si>
  <si>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</si>
  <si>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</si>
  <si>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</si>
  <si>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</si>
  <si>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</si>
  <si>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</si>
  <si>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</si>
  <si>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</si>
  <si>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</si>
  <si>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</si>
  <si>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</si>
  <si>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</si>
  <si>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</si>
  <si>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</si>
  <si>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</si>
  <si>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</si>
  <si>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</si>
  <si>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</si>
  <si>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</si>
  <si>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</si>
  <si>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</si>
  <si>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</si>
  <si>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</si>
  <si>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</si>
  <si>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</si>
  <si>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</si>
  <si>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</si>
  <si>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</si>
  <si>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</si>
  <si>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</si>
  <si>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</si>
  <si>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</si>
  <si>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</si>
  <si>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</si>
  <si>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</si>
  <si>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</si>
  <si>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</si>
  <si>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</si>
  <si>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</si>
  <si>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</si>
  <si>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</si>
  <si>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</si>
  <si>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</si>
  <si>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</si>
  <si>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</si>
  <si>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</si>
  <si>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</si>
  <si>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</si>
  <si>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</si>
  <si>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</si>
  <si>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</si>
  <si>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</si>
  <si>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</si>
  <si>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</si>
  <si>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</si>
  <si>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</si>
  <si>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</si>
  <si>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</si>
  <si>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</si>
  <si>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</si>
  <si>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</si>
  <si>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</si>
  <si>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</si>
  <si>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</si>
  <si>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</si>
  <si>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</si>
  <si>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</si>
  <si>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</si>
  <si>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</si>
  <si>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</si>
  <si>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</si>
  <si>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</si>
  <si>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</si>
  <si>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</si>
  <si>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</si>
  <si>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</si>
  <si>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</si>
  <si>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</si>
  <si>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</si>
  <si>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</si>
  <si>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</si>
  <si>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</si>
  <si>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</si>
  <si>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</si>
  <si>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</si>
  <si>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</si>
  <si>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</si>
  <si>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</si>
  <si>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</si>
  <si>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</si>
  <si>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</si>
  <si>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</si>
  <si>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</si>
  <si>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</si>
  <si>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</si>
  <si>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</si>
  <si>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</si>
  <si>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</si>
  <si>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</si>
  <si>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</si>
  <si>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</si>
  <si>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</si>
  <si>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</si>
  <si>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</si>
  <si>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</si>
  <si>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</si>
  <si>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</si>
  <si>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</si>
  <si>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</si>
  <si>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</si>
  <si>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</si>
  <si>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</si>
  <si>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</si>
  <si>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</si>
  <si>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</si>
  <si>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</si>
  <si>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</si>
  <si>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</si>
  <si>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</si>
  <si>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</si>
  <si>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</si>
  <si>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</si>
  <si>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</si>
  <si>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</si>
  <si>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</si>
  <si>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</si>
  <si>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</si>
  <si>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</si>
  <si>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</si>
  <si>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</si>
  <si>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</si>
  <si>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</si>
  <si>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</si>
  <si>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</si>
  <si>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</si>
  <si>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</si>
  <si>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</si>
  <si>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</si>
  <si>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</si>
  <si>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</si>
  <si>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</si>
  <si>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</si>
  <si>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</si>
  <si>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</si>
  <si>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</si>
  <si>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</si>
  <si>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</si>
  <si>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</si>
  <si>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</si>
  <si>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</si>
  <si>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</si>
  <si>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</si>
  <si>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</si>
  <si>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</si>
  <si>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</si>
  <si>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</si>
  <si>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</si>
  <si>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</si>
  <si>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</si>
  <si>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</si>
  <si>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</si>
  <si>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</si>
  <si>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</si>
  <si>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</si>
  <si>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</si>
  <si>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</si>
  <si>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</si>
  <si>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</si>
  <si>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</si>
  <si>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</si>
  <si>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</si>
  <si>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</si>
  <si>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</si>
  <si>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</si>
  <si>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</si>
  <si>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</si>
  <si>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</si>
  <si>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</si>
  <si>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</si>
  <si>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</si>
  <si>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</si>
  <si>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</si>
  <si>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</si>
  <si>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</si>
  <si>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</si>
  <si>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</si>
  <si>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</si>
  <si>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</si>
  <si>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</si>
  <si>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</si>
  <si>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</si>
  <si>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</si>
  <si>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</si>
  <si>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</si>
  <si>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</si>
  <si>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</si>
  <si>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</si>
  <si>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</si>
  <si>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</si>
  <si>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</si>
  <si>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</si>
  <si>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</si>
  <si>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</si>
  <si>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</si>
  <si>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</si>
  <si>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</si>
  <si>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</si>
  <si>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</si>
  <si>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</si>
  <si>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</si>
  <si>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</si>
  <si>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</si>
  <si>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</si>
  <si>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</si>
  <si>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</si>
  <si>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</si>
  <si>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</si>
  <si>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</si>
  <si>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</si>
  <si>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</si>
  <si>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</si>
  <si>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</si>
  <si>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</si>
  <si>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</si>
  <si>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</si>
  <si>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</si>
  <si>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</si>
  <si>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</si>
  <si>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</si>
  <si>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</si>
  <si>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</si>
  <si>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</si>
  <si>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</si>
  <si>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</si>
  <si>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</si>
  <si>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</si>
  <si>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</si>
  <si>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</si>
  <si>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</si>
  <si>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</si>
  <si>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</si>
  <si>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</si>
  <si>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</si>
  <si>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</si>
  <si>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</si>
  <si>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</si>
  <si>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</si>
  <si>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</si>
  <si>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</si>
  <si>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</si>
  <si>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</si>
  <si>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</si>
  <si>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</si>
  <si>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</si>
  <si>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</si>
  <si>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</si>
  <si>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</si>
  <si>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</si>
  <si>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</si>
  <si>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</si>
  <si>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</si>
  <si>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</si>
  <si>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</si>
  <si>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</si>
  <si>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</si>
  <si>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</si>
  <si>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</si>
  <si>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</si>
  <si>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</si>
  <si>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</si>
  <si>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</si>
  <si>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</si>
  <si>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</si>
  <si>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</si>
  <si>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</si>
  <si>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</si>
  <si>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</si>
  <si>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</si>
  <si>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</si>
  <si>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</si>
  <si>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</si>
  <si>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</si>
  <si>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</si>
  <si>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</si>
  <si>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</si>
  <si>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</si>
  <si>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</si>
  <si>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</si>
  <si>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</si>
  <si>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</si>
  <si>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</si>
  <si>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</si>
  <si>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</si>
  <si>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</si>
  <si>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</si>
  <si>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</si>
  <si>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</si>
  <si>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</si>
  <si>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</si>
  <si>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</si>
  <si>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</si>
  <si>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</si>
  <si>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</si>
  <si>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</si>
  <si>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</si>
  <si>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</si>
  <si>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</si>
  <si>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</si>
  <si>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</si>
  <si>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</si>
  <si>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</si>
  <si>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</si>
  <si>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</si>
  <si>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</si>
  <si>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</si>
  <si>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</si>
  <si>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</si>
  <si>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</si>
  <si>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</si>
  <si>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</si>
  <si>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</si>
  <si>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</si>
  <si>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</si>
  <si>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</si>
  <si>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</si>
  <si>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</si>
  <si>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</si>
  <si>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</si>
  <si>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</si>
  <si>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</si>
  <si>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</si>
  <si>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</si>
  <si>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</si>
  <si>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</si>
  <si>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</si>
  <si>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</si>
  <si>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</si>
  <si>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</si>
  <si>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</si>
  <si>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</si>
  <si>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</si>
  <si>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</si>
  <si>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</si>
  <si>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</si>
  <si>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</si>
  <si>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</si>
  <si>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</si>
  <si>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</si>
  <si>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</si>
  <si>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</si>
  <si>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</si>
  <si>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</si>
  <si>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</si>
  <si>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</si>
  <si>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</si>
  <si>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</si>
  <si>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</si>
  <si>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</si>
  <si>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</si>
  <si>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</si>
  <si>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</si>
  <si>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</si>
  <si>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</si>
  <si>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</si>
  <si>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</si>
  <si>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</si>
  <si>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</si>
  <si>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</si>
  <si>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</si>
  <si>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</si>
  <si>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</si>
  <si>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</si>
  <si>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</si>
  <si>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</si>
  <si>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</si>
  <si>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</si>
  <si>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</si>
  <si>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</si>
  <si>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</si>
  <si>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</si>
  <si>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</si>
  <si>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</si>
  <si>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</si>
  <si>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</si>
  <si>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</si>
  <si>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</si>
  <si>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</si>
  <si>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</si>
  <si>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</si>
  <si>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</si>
  <si>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</si>
  <si>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</si>
  <si>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</si>
  <si>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</si>
  <si>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</si>
  <si>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</si>
  <si>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</si>
  <si>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</si>
  <si>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</si>
  <si>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</si>
  <si>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</si>
  <si>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</si>
  <si>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</si>
  <si>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</si>
  <si>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</si>
  <si>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</si>
  <si>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</si>
  <si>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</si>
  <si>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</si>
  <si>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</si>
  <si>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</si>
  <si>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</si>
  <si>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</si>
  <si>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</si>
  <si>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</si>
  <si>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</si>
  <si>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</si>
  <si>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</si>
  <si>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</si>
  <si>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</si>
  <si>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</si>
  <si>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</si>
  <si>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</si>
  <si>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</si>
  <si>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</si>
  <si>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</si>
  <si>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</si>
  <si>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</si>
  <si>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</si>
  <si>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</si>
  <si>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</si>
  <si>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</si>
  <si>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</si>
  <si>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</si>
  <si>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</si>
  <si>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</si>
  <si>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</si>
  <si>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</si>
  <si>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</si>
  <si>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</si>
  <si>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</si>
  <si>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</si>
  <si>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</si>
  <si>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</si>
  <si>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</si>
  <si>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</si>
  <si>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</si>
  <si>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</si>
  <si>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</si>
  <si>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</si>
  <si>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</si>
  <si>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</si>
  <si>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</si>
  <si>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</si>
  <si>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</si>
  <si>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</si>
  <si>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</si>
  <si>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</si>
  <si>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</si>
  <si>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</si>
  <si>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</si>
  <si>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</si>
  <si>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</si>
  <si>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</si>
  <si>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</si>
  <si>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</si>
  <si>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</si>
  <si>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</si>
  <si>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</si>
  <si>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</si>
  <si>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</si>
  <si>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</si>
  <si>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</si>
  <si>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</si>
  <si>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</si>
  <si>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</si>
  <si>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</si>
  <si>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</si>
  <si>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</si>
  <si>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</si>
  <si>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</si>
  <si>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</si>
  <si>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</si>
  <si>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</si>
  <si>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</si>
  <si>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</si>
  <si>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</si>
  <si>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</si>
  <si>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</si>
  <si>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</si>
  <si>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</si>
  <si>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</si>
  <si>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</si>
  <si>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</si>
  <si>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</si>
  <si>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</si>
  <si>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</si>
  <si>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</si>
  <si>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</si>
  <si>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</si>
  <si>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</si>
  <si>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</si>
  <si>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</si>
  <si>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</si>
  <si>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</si>
  <si>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</si>
  <si>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</si>
  <si>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</si>
  <si>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</si>
  <si>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</si>
  <si>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</si>
  <si>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</si>
  <si>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</si>
  <si>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</si>
  <si>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</si>
  <si>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</si>
  <si>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</si>
  <si>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</si>
  <si>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</si>
  <si>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</si>
  <si>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</si>
  <si>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</si>
  <si>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</si>
  <si>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</si>
  <si>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</si>
  <si>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</si>
  <si>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</si>
  <si>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</si>
  <si>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</si>
  <si>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</si>
  <si>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</si>
  <si>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</si>
  <si>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</si>
  <si>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</si>
  <si>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</si>
  <si>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</si>
  <si>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</si>
  <si>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</si>
  <si>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</si>
  <si>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</si>
  <si>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</si>
  <si>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</si>
  <si>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</si>
  <si>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</si>
  <si>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</si>
  <si>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</si>
  <si>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</si>
  <si>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</si>
  <si>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</si>
  <si>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</si>
  <si>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</si>
  <si>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</si>
  <si>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</si>
  <si>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</si>
  <si>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</si>
  <si>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</si>
  <si>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</si>
  <si>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</si>
  <si>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</si>
  <si>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</si>
  <si>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</si>
  <si>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</si>
  <si>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</si>
  <si>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</si>
  <si>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</si>
  <si>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</si>
  <si>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</si>
  <si>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</si>
  <si>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</si>
  <si>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</si>
  <si>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</si>
  <si>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</si>
  <si>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</si>
  <si>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</si>
  <si>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</si>
  <si>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</si>
  <si>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</si>
  <si>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</si>
  <si>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</si>
  <si>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</si>
  <si>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</si>
  <si>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</si>
  <si>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</si>
  <si>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</si>
  <si>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</si>
  <si>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</si>
  <si>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</si>
  <si>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</si>
  <si>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</si>
  <si>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</si>
  <si>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</si>
  <si>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</si>
  <si>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</si>
  <si>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</si>
  <si>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</si>
  <si>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</si>
  <si>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</si>
  <si>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</si>
  <si>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</si>
  <si>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</si>
  <si>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</si>
  <si>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</si>
  <si>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</si>
  <si>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</si>
  <si>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</si>
  <si>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</si>
  <si>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</si>
  <si>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</si>
  <si>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</si>
  <si>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</si>
  <si>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</si>
  <si>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</si>
  <si>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</si>
  <si>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</si>
  <si>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</si>
  <si>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</si>
  <si>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</si>
  <si>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</si>
  <si>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</si>
  <si>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</si>
  <si>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</si>
  <si>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</si>
  <si>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</si>
  <si>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</si>
  <si>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</si>
  <si>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</si>
  <si>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</si>
  <si>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</si>
  <si>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</si>
  <si>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</si>
  <si>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</si>
  <si>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</si>
  <si>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</si>
  <si>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</si>
  <si>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</si>
  <si>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</si>
  <si>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</si>
  <si>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</si>
  <si>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</si>
  <si>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</si>
  <si>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</si>
  <si>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</si>
  <si>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</si>
  <si>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</si>
  <si>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</si>
  <si>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</si>
  <si>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</si>
  <si>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</si>
  <si>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</si>
  <si>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</si>
  <si>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</si>
  <si>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</si>
  <si>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</si>
  <si>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</si>
  <si>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</si>
  <si>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</si>
  <si>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</si>
  <si>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</si>
  <si>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</si>
  <si>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</si>
  <si>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</si>
  <si>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</si>
  <si>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</si>
  <si>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</si>
  <si>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</si>
  <si>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</si>
  <si>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</si>
  <si>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</si>
  <si>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</si>
  <si>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</si>
  <si>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</si>
  <si>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</si>
  <si>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</si>
  <si>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</si>
  <si>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</si>
  <si>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</si>
  <si>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</si>
  <si>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</si>
  <si>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</si>
  <si>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</si>
  <si>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</si>
  <si>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</si>
  <si>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</si>
  <si>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</si>
  <si>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</si>
  <si>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</si>
  <si>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</si>
  <si>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</si>
  <si>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</si>
  <si>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</si>
  <si>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</si>
  <si>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</si>
  <si>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</si>
  <si>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</si>
  <si>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</si>
  <si>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</si>
  <si>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</si>
  <si>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</si>
  <si>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</si>
  <si>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</si>
  <si>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</si>
  <si>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</si>
  <si>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</si>
  <si>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</si>
  <si>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</si>
  <si>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</si>
  <si>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</si>
  <si>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</si>
  <si>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</si>
  <si>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</si>
  <si>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</si>
  <si>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</si>
  <si>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</si>
  <si>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</si>
  <si>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</si>
  <si>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</si>
  <si>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</si>
  <si>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</si>
  <si>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</si>
  <si>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</si>
  <si>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</si>
  <si>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</si>
  <si>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</si>
  <si>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</si>
  <si>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</si>
  <si>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</si>
  <si>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</si>
  <si>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</si>
  <si>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</si>
  <si>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</si>
  <si>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</si>
  <si>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</si>
  <si>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</si>
  <si>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</si>
  <si>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</si>
  <si>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</si>
  <si>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</si>
  <si>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</si>
  <si>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</si>
  <si>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</si>
  <si>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</si>
  <si>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</si>
  <si>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</si>
  <si>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</si>
  <si>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</si>
  <si>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</si>
  <si>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</si>
  <si>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</si>
  <si>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</si>
  <si>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</si>
  <si>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</si>
  <si>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</si>
  <si>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</si>
  <si>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</si>
  <si>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</si>
  <si>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</si>
  <si>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</si>
  <si>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</si>
  <si>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</si>
  <si>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</si>
  <si>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</si>
  <si>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</si>
  <si>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</si>
  <si>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</si>
  <si>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</si>
  <si>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</si>
  <si>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</si>
  <si>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</si>
  <si>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</si>
  <si>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</si>
  <si>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</si>
  <si>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</si>
  <si>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</si>
  <si>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</si>
  <si>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</si>
  <si>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</si>
  <si>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</si>
  <si>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</si>
  <si>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</si>
  <si>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</si>
  <si>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</si>
  <si>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</si>
  <si>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</si>
  <si>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</si>
  <si>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</si>
  <si>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</si>
  <si>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</si>
  <si>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</si>
  <si>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</si>
  <si>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</si>
  <si>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</si>
  <si>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</si>
  <si>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</si>
  <si>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</si>
  <si>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</si>
  <si>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</si>
  <si>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</si>
  <si>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</si>
  <si>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</si>
  <si>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</si>
  <si>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</si>
  <si>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</si>
  <si>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</si>
  <si>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</si>
  <si>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</si>
  <si>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</si>
  <si>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</si>
  <si>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</si>
  <si>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</si>
  <si>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</si>
  <si>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</si>
  <si>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</si>
  <si>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</si>
  <si>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</si>
  <si>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</si>
  <si>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</si>
  <si>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</si>
  <si>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</si>
  <si>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</si>
  <si>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</si>
  <si>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</si>
  <si>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</si>
  <si>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</si>
  <si>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</si>
  <si>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</si>
  <si>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</si>
  <si>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</si>
  <si>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</si>
  <si>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</si>
  <si>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</si>
  <si>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</si>
  <si>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</si>
  <si>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</si>
  <si>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</si>
  <si>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</si>
  <si>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</si>
  <si>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</si>
  <si>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</si>
  <si>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</si>
  <si>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</si>
  <si>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</si>
  <si>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</si>
  <si>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</si>
  <si>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</si>
  <si>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</si>
  <si>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</si>
  <si>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</si>
  <si>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</si>
  <si>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</si>
  <si>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</si>
  <si>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</si>
  <si>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</si>
  <si>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</si>
  <si>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</si>
  <si>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</si>
  <si>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</si>
  <si>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</si>
  <si>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</si>
  <si>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</si>
  <si>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</si>
  <si>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</si>
  <si>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</si>
  <si>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</si>
  <si>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</si>
  <si>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</si>
  <si>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</si>
  <si>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</si>
  <si>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</si>
  <si>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</si>
  <si>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</si>
  <si>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</si>
  <si>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</si>
  <si>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</si>
  <si>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</si>
  <si>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</si>
  <si>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</si>
  <si>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</si>
  <si>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</si>
  <si>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</si>
  <si>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</si>
  <si>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</si>
  <si>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</si>
  <si>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</si>
  <si>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</si>
  <si>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</si>
  <si>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</si>
  <si>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</si>
  <si>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</si>
  <si>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</si>
  <si>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</si>
  <si>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</si>
  <si>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</si>
  <si>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</si>
  <si>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</si>
  <si>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</si>
  <si>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</si>
  <si>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</si>
  <si>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</si>
  <si>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</si>
  <si>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</si>
  <si>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</si>
  <si>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</si>
  <si>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</si>
  <si>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</si>
  <si>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</si>
  <si>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</si>
  <si>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</si>
  <si>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</si>
  <si>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</si>
  <si>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</si>
  <si>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</si>
  <si>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</si>
  <si>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</si>
  <si>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</si>
  <si>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</si>
  <si>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</si>
  <si>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</si>
  <si>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</si>
  <si>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</si>
  <si>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</si>
  <si>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</si>
  <si>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</si>
  <si>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</si>
  <si>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</si>
  <si>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</si>
  <si>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</si>
  <si>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</si>
  <si>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</si>
  <si>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</si>
  <si>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</si>
  <si>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</si>
  <si>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</si>
  <si>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</si>
  <si>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</si>
  <si>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</si>
  <si>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</si>
  <si>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</si>
  <si>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</si>
  <si>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</si>
  <si>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</si>
  <si>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</si>
  <si>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</si>
  <si>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</si>
  <si>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</si>
  <si>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</si>
  <si>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</si>
  <si>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</si>
  <si>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</si>
  <si>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</si>
  <si>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</si>
  <si>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</si>
  <si>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</si>
  <si>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</si>
  <si>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</si>
  <si>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</si>
  <si>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</si>
  <si>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</si>
  <si>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</si>
  <si>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</si>
  <si>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</si>
  <si>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</si>
  <si>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</si>
  <si>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</si>
  <si>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</si>
  <si>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</si>
  <si>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</si>
  <si>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</si>
  <si>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</si>
  <si>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</si>
  <si>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</si>
  <si>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</si>
  <si>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</si>
  <si>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</si>
  <si>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</si>
  <si>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</si>
  <si>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</si>
  <si>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</si>
  <si>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</si>
  <si>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</si>
  <si>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</si>
  <si>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</si>
  <si>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</si>
  <si>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</si>
  <si>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</si>
  <si>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</si>
  <si>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</si>
  <si>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</si>
  <si>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</si>
  <si>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</si>
  <si>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</si>
  <si>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</si>
  <si>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</si>
  <si>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</si>
  <si>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</si>
  <si>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</si>
  <si>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</si>
  <si>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</si>
  <si>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</si>
  <si>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</si>
  <si>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</si>
  <si>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</si>
  <si>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</si>
  <si>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</si>
  <si>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</si>
  <si>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</si>
  <si>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</si>
  <si>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</si>
  <si>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</si>
  <si>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</si>
  <si>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</si>
  <si>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</si>
  <si>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</si>
  <si>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</si>
  <si>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</si>
  <si>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</si>
  <si>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</si>
  <si>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</si>
  <si>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</si>
  <si>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</si>
  <si>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</si>
  <si>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</si>
  <si>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</si>
  <si>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</si>
  <si>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</si>
  <si>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</si>
  <si>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</si>
  <si>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</si>
  <si>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</si>
  <si>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</si>
  <si>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</si>
  <si>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</si>
  <si>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</si>
  <si>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</si>
  <si>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</si>
  <si>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</si>
  <si>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</si>
  <si>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</si>
  <si>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</si>
  <si>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</si>
  <si>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</si>
  <si>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</si>
  <si>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</si>
  <si>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</si>
  <si>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</si>
  <si>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</si>
  <si>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</si>
  <si>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</si>
  <si>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</si>
  <si>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</si>
  <si>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</si>
  <si>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</si>
  <si>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</si>
  <si>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</si>
  <si>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</si>
  <si>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</si>
  <si>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</si>
  <si>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</si>
  <si>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</si>
  <si>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</si>
  <si>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</si>
  <si>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</si>
  <si>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</si>
  <si>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</si>
  <si>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</si>
  <si>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</si>
  <si>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</si>
  <si>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</si>
  <si>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</si>
  <si>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</si>
  <si>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</si>
  <si>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</si>
  <si>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</si>
  <si>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</si>
  <si>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</si>
  <si>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</si>
  <si>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</si>
  <si>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</si>
  <si>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</si>
  <si>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</si>
  <si>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</si>
  <si>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</si>
  <si>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</si>
  <si>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</si>
  <si>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</si>
  <si>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</si>
  <si>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</si>
  <si>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</si>
  <si>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</si>
  <si>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</si>
  <si>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</si>
  <si>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</si>
  <si>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</si>
  <si>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</si>
  <si>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</si>
  <si>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</si>
  <si>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</si>
  <si>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</si>
  <si>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</si>
  <si>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</si>
  <si>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</si>
  <si>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</si>
  <si>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</si>
  <si>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</si>
  <si>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</si>
  <si>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</si>
  <si>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</si>
  <si>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</si>
  <si>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</si>
  <si>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</si>
  <si>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</si>
  <si>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</si>
  <si>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</si>
  <si>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</si>
  <si>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</si>
  <si>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</si>
  <si>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</si>
  <si>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</si>
  <si>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</si>
  <si>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</si>
  <si>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</si>
  <si>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</si>
  <si>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</si>
  <si>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</si>
  <si>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</si>
  <si>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</si>
  <si>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</si>
  <si>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</si>
  <si>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</si>
  <si>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</si>
  <si>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</si>
  <si>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</si>
  <si>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</si>
  <si>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</si>
  <si>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</si>
  <si>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</si>
  <si>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</si>
  <si>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</si>
  <si>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</si>
  <si>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</si>
  <si>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</si>
  <si>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</si>
  <si>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</si>
  <si>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</si>
  <si>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</si>
  <si>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</si>
  <si>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</si>
  <si>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</si>
  <si>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</si>
  <si>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</si>
  <si>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</si>
  <si>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</si>
  <si>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</si>
  <si>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</si>
  <si>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</si>
  <si>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</si>
  <si>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</si>
  <si>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</si>
  <si>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</si>
  <si>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</si>
  <si>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</si>
  <si>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</si>
  <si>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</si>
  <si>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</si>
  <si>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</si>
  <si>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</si>
  <si>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</si>
  <si>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</si>
  <si>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</si>
  <si>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</si>
  <si>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</si>
  <si>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</si>
  <si>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</si>
  <si>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</si>
  <si>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</si>
  <si>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</si>
  <si>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</si>
  <si>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</si>
  <si>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</si>
  <si>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</si>
  <si>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</si>
  <si>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</si>
  <si>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</si>
  <si>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</si>
  <si>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</si>
  <si>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</si>
  <si>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</si>
  <si>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</si>
  <si>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</si>
  <si>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</si>
  <si>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</si>
  <si>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</si>
  <si>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</si>
  <si>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</si>
  <si>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</si>
  <si>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</si>
  <si>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</si>
  <si>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</si>
  <si>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</si>
  <si>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</si>
  <si>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</si>
  <si>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</si>
  <si>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</si>
  <si>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</si>
  <si>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</si>
  <si>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</si>
  <si>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</si>
  <si>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</si>
  <si>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</si>
  <si>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</si>
  <si>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</si>
  <si>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</si>
  <si>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</si>
  <si>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</si>
  <si>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</si>
  <si>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</si>
  <si>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</si>
  <si>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</si>
  <si>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</si>
  <si>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</si>
  <si>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</si>
  <si>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</si>
  <si>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</si>
  <si>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</si>
  <si>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</si>
  <si>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</si>
  <si>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</si>
  <si>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</si>
  <si>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</si>
  <si>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</si>
  <si>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</si>
  <si>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</si>
  <si>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</si>
  <si>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</si>
  <si>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</si>
  <si>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</si>
  <si>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</si>
  <si>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</si>
  <si>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</si>
  <si>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</si>
  <si>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</si>
  <si>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</si>
  <si>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</si>
  <si>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</si>
  <si>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</si>
  <si>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</si>
  <si>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</si>
  <si>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</si>
  <si>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</si>
  <si>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</si>
  <si>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</si>
  <si>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</si>
  <si>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</si>
  <si>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</si>
  <si>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</si>
  <si>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</si>
  <si>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</si>
  <si>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</si>
  <si>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</si>
  <si>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</si>
  <si>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</si>
  <si>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</si>
  <si>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</si>
  <si>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</si>
  <si>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</si>
  <si>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</si>
  <si>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</si>
  <si>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</si>
  <si>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</si>
  <si>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</si>
  <si>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</si>
  <si>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</si>
  <si>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</si>
  <si>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</si>
  <si>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</si>
  <si>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</si>
  <si>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</si>
  <si>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</si>
  <si>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</si>
  <si>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</si>
  <si>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</si>
  <si>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</si>
  <si>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</si>
  <si>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</si>
  <si>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</si>
  <si>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</si>
  <si>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</si>
  <si>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</si>
  <si>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</si>
  <si>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</si>
  <si>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</si>
  <si>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</si>
  <si>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</si>
  <si>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</si>
  <si>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</si>
  <si>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</si>
  <si>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</si>
  <si>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</si>
  <si>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</si>
  <si>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</si>
  <si>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</si>
  <si>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</si>
  <si>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</si>
  <si>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</si>
  <si>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</si>
  <si>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</si>
  <si>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</si>
  <si>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</si>
  <si>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</si>
  <si>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</si>
  <si>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</si>
  <si>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</si>
  <si>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</si>
  <si>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</si>
  <si>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</si>
  <si>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</si>
  <si>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</si>
  <si>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</si>
  <si>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</si>
  <si>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</si>
  <si>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</si>
  <si>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</si>
  <si>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</si>
  <si>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</si>
  <si>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</si>
  <si>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</si>
  <si>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</si>
  <si>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</si>
  <si>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</si>
  <si>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</si>
  <si>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</si>
  <si>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</si>
  <si>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</si>
  <si>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</si>
  <si>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</si>
  <si>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</si>
  <si>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</si>
  <si>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</si>
  <si>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</si>
  <si>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</si>
  <si>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</si>
  <si>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</si>
  <si>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</si>
  <si>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</si>
  <si>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</si>
  <si>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</si>
  <si>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</si>
  <si>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</si>
  <si>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</si>
  <si>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</si>
  <si>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</si>
  <si>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</si>
  <si>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</si>
  <si>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</si>
  <si>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</si>
  <si>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</si>
  <si>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</si>
  <si>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</si>
  <si>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</si>
  <si>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</si>
  <si>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</si>
  <si>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</si>
  <si>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</si>
  <si>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</si>
  <si>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</si>
  <si>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</si>
  <si>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</si>
  <si>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</si>
  <si>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</si>
  <si>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</si>
  <si>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</si>
  <si>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</si>
  <si>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</si>
  <si>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</si>
  <si>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</si>
  <si>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</si>
  <si>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</si>
  <si>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</si>
  <si>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</si>
  <si>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</si>
  <si>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</si>
  <si>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</si>
  <si>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</si>
  <si>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</si>
  <si>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</si>
  <si>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</si>
  <si>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</si>
  <si>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</si>
  <si>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</si>
  <si>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</si>
  <si>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</si>
  <si>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</si>
  <si>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</si>
  <si>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</si>
  <si>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</si>
  <si>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</si>
  <si>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</si>
  <si>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</si>
  <si>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</si>
  <si>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</si>
  <si>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</si>
  <si>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</si>
  <si>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</si>
  <si>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</si>
  <si>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</si>
  <si>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</si>
  <si>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</si>
  <si>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</si>
  <si>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</si>
  <si>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</si>
  <si>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</si>
  <si>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</si>
  <si>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</si>
  <si>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</si>
  <si>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</si>
  <si>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</si>
  <si>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</si>
  <si>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</si>
  <si>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</si>
  <si>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</si>
  <si>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</si>
  <si>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</si>
  <si>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</si>
  <si>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</si>
  <si>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</si>
  <si>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</si>
  <si>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</si>
  <si>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</si>
  <si>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</si>
  <si>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</si>
  <si>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</si>
  <si>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</si>
  <si>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</si>
  <si>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</si>
  <si>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</si>
  <si>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</si>
  <si>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</si>
  <si>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</si>
  <si>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</si>
  <si>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</si>
  <si>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</si>
  <si>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</si>
  <si>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</si>
  <si>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</si>
  <si>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</si>
  <si>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</si>
  <si>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</si>
  <si>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</si>
  <si>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</si>
  <si>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</si>
  <si>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</si>
  <si>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</si>
  <si>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</si>
  <si>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</si>
  <si>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</si>
  <si>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</si>
  <si>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</si>
  <si>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</si>
  <si>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</si>
  <si>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</si>
  <si>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</si>
  <si>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</si>
  <si>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</si>
  <si>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</si>
  <si>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</si>
  <si>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</si>
  <si>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</si>
  <si>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</si>
  <si>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</si>
  <si>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</si>
  <si>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</si>
  <si>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</si>
  <si>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</si>
  <si>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</si>
  <si>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</si>
  <si>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</si>
  <si>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</si>
  <si>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</si>
  <si>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</si>
  <si>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</si>
  <si>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</si>
  <si>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</si>
  <si>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</si>
  <si>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</si>
  <si>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</si>
  <si>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</si>
  <si>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</si>
  <si>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</si>
  <si>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</si>
  <si>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</si>
  <si>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</si>
  <si>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</si>
  <si>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</si>
  <si>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</si>
  <si>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</si>
  <si>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</si>
  <si>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</si>
  <si>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</si>
  <si>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</si>
  <si>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</si>
  <si>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</si>
  <si>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</si>
  <si>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</si>
  <si>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</si>
  <si>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</si>
  <si>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</si>
  <si>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</si>
  <si>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</si>
  <si>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</si>
  <si>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</si>
  <si>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</si>
  <si>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</si>
  <si>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</si>
  <si>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</si>
  <si>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</si>
  <si>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</si>
  <si>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</si>
  <si>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</si>
  <si>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</si>
  <si>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</si>
  <si>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</si>
  <si>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</si>
  <si>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</si>
  <si>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</si>
  <si>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</si>
  <si>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</si>
  <si>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</si>
  <si>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</si>
  <si>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</si>
  <si>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</si>
  <si>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</si>
  <si>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</si>
  <si>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</si>
  <si>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</si>
  <si>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</si>
  <si>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</si>
  <si>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</si>
  <si>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</si>
  <si>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</si>
  <si>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</si>
  <si>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</si>
  <si>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</si>
  <si>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</si>
  <si>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</si>
  <si>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</si>
  <si>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</si>
  <si>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</si>
  <si>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</si>
  <si>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</si>
  <si>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</si>
  <si>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</si>
  <si>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</si>
  <si>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</si>
  <si>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</si>
  <si>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</si>
  <si>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</si>
  <si>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</si>
  <si>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</si>
  <si>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</si>
  <si>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</si>
  <si>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</si>
  <si>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</si>
  <si>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</si>
  <si>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</si>
  <si>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</si>
  <si>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</si>
  <si>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</si>
  <si>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</si>
  <si>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</si>
  <si>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</si>
  <si>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</si>
  <si>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</si>
  <si>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</si>
  <si>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</si>
  <si>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</si>
  <si>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</si>
  <si>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</si>
  <si>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</si>
  <si>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</si>
  <si>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</si>
  <si>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</si>
  <si>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</si>
  <si>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</si>
  <si>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</si>
  <si>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</si>
  <si>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</si>
  <si>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</si>
  <si>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</si>
  <si>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</si>
  <si>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</si>
  <si>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</si>
  <si>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</si>
  <si>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</si>
  <si>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</si>
  <si>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</si>
  <si>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</si>
  <si>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</si>
  <si>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</si>
  <si>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</si>
  <si>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</si>
  <si>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</si>
  <si>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</si>
  <si>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</si>
  <si>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</si>
  <si>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</si>
  <si>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</si>
  <si>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</si>
  <si>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</si>
  <si>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</si>
  <si>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</si>
  <si>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</si>
  <si>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</si>
  <si>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</si>
  <si>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</si>
  <si>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</si>
  <si>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</si>
  <si>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</si>
  <si>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</si>
  <si>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</si>
  <si>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</si>
  <si>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</si>
  <si>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</si>
  <si>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</si>
  <si>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</si>
  <si>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</si>
  <si>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</si>
  <si>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</si>
  <si>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</si>
  <si>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</si>
  <si>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</si>
  <si>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</si>
  <si>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</si>
  <si>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</si>
  <si>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</si>
  <si>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</si>
  <si>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</si>
  <si>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</si>
  <si>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</si>
  <si>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</si>
  <si>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</si>
  <si>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</si>
  <si>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</si>
  <si>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</si>
  <si>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</si>
  <si>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</si>
  <si>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</si>
  <si>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</si>
  <si>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</si>
  <si>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</si>
  <si>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</si>
  <si>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</si>
  <si>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</si>
  <si>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</si>
  <si>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</si>
  <si>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</si>
  <si>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</si>
  <si>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</si>
  <si>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</si>
  <si>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</si>
  <si>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</si>
  <si>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</si>
  <si>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</si>
  <si>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</si>
  <si>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</si>
  <si>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</si>
  <si>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</si>
  <si>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</si>
  <si>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</si>
  <si>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</si>
  <si>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</si>
  <si>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</si>
  <si>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</si>
  <si>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</si>
  <si>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</si>
  <si>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</si>
  <si>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</si>
  <si>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</si>
  <si>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</si>
  <si>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</si>
  <si>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</si>
  <si>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</si>
  <si>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</si>
  <si>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</si>
  <si>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</si>
  <si>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</si>
  <si>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</si>
  <si>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</si>
  <si>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</si>
  <si>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</si>
  <si>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</si>
  <si>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</si>
  <si>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</si>
  <si>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</si>
  <si>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</si>
  <si>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</si>
  <si>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</si>
  <si>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</si>
  <si>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</si>
  <si>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</si>
  <si>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</si>
  <si>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</si>
  <si>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</si>
  <si>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</si>
  <si>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</si>
  <si>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</si>
  <si>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</si>
  <si>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</si>
  <si>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</si>
  <si>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</si>
  <si>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</si>
  <si>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</si>
  <si>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</si>
  <si>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</si>
  <si>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</si>
  <si>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</si>
  <si>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</si>
  <si>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</si>
  <si>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</si>
  <si>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</si>
  <si>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</si>
  <si>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</si>
  <si>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</si>
  <si>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</si>
  <si>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</si>
  <si>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</si>
  <si>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</si>
  <si>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</si>
  <si>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</si>
  <si>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</si>
  <si>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</si>
  <si>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</si>
  <si>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</si>
  <si>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</si>
  <si>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</si>
  <si>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</si>
  <si>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</si>
  <si>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</si>
  <si>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</si>
  <si>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</si>
  <si>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</si>
  <si>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</si>
  <si>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</si>
  <si>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</si>
  <si>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</si>
  <si>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</si>
  <si>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</si>
  <si>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</si>
  <si>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</si>
  <si>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</si>
  <si>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</si>
  <si>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</si>
  <si>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</si>
  <si>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</si>
  <si>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</si>
  <si>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</si>
  <si>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</si>
  <si>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</si>
  <si>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</si>
  <si>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</si>
  <si>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</si>
  <si>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</si>
  <si>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</si>
  <si>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</si>
  <si>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</si>
  <si>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</si>
  <si>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</si>
  <si>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</si>
  <si>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</si>
  <si>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</si>
  <si>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</si>
  <si>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</si>
  <si>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</si>
  <si>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</si>
  <si>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</si>
  <si>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</si>
  <si>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</si>
  <si>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</si>
  <si>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</si>
  <si>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</si>
  <si>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</si>
  <si>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</si>
  <si>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</si>
  <si>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</si>
  <si>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</si>
  <si>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</si>
  <si>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</si>
  <si>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</si>
  <si>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</si>
  <si>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</si>
  <si>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</si>
  <si>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</si>
  <si>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</si>
  <si>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</si>
  <si>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</si>
  <si>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</si>
  <si>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</si>
  <si>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</si>
  <si>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</si>
  <si>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</si>
  <si>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</si>
  <si>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</si>
  <si>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</si>
  <si>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</si>
  <si>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</si>
  <si>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</si>
  <si>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</si>
  <si>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</si>
  <si>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</si>
  <si>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</si>
  <si>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</si>
  <si>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</si>
  <si>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</si>
  <si>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</si>
  <si>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</si>
  <si>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</si>
  <si>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</si>
  <si>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</si>
  <si>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</si>
  <si>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</si>
  <si>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</si>
  <si>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</si>
  <si>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</si>
  <si>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</si>
  <si>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</si>
  <si>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</si>
  <si>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</si>
  <si>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</si>
  <si>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</si>
  <si>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</si>
  <si>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</si>
  <si>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</si>
  <si>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</si>
  <si>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</si>
  <si>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</si>
  <si>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</si>
  <si>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</si>
  <si>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</si>
  <si>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</si>
  <si>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</si>
  <si>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</si>
  <si>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</si>
  <si>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</si>
  <si>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</si>
  <si>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</si>
  <si>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</si>
  <si>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</si>
  <si>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</si>
  <si>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</si>
  <si>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</si>
  <si>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</si>
  <si>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</si>
  <si>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</si>
  <si>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</si>
  <si>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</si>
  <si>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</si>
  <si>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</si>
  <si>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</si>
  <si>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</si>
  <si>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</si>
  <si>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</si>
  <si>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</si>
  <si>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</si>
  <si>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</si>
  <si>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</si>
  <si>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</si>
  <si>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</si>
  <si>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</si>
  <si>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</si>
  <si>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</si>
  <si>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</si>
  <si>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</si>
  <si>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</si>
  <si>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</si>
  <si>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</si>
  <si>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</si>
  <si>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</si>
  <si>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</si>
  <si>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</si>
  <si>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</si>
  <si>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</si>
  <si>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</si>
  <si>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</si>
  <si>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</si>
  <si>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</si>
  <si>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</si>
  <si>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</si>
  <si>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</si>
  <si>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</si>
  <si>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</si>
  <si>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</si>
  <si>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</si>
  <si>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</si>
  <si>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</si>
  <si>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</si>
  <si>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</si>
  <si>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</si>
  <si>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</si>
  <si>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</si>
  <si>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</si>
  <si>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</si>
  <si>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</si>
  <si>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</si>
  <si>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</si>
  <si>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</si>
  <si>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</si>
  <si>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</si>
  <si>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</si>
  <si>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</si>
  <si>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</si>
  <si>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</si>
  <si>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</si>
  <si>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</si>
  <si>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</si>
  <si>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</si>
  <si>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</si>
  <si>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</si>
  <si>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</si>
  <si>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</si>
  <si>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</si>
  <si>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</si>
  <si>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</si>
  <si>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</si>
  <si>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</si>
  <si>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</si>
  <si>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</si>
  <si>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</si>
  <si>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</si>
  <si>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</si>
  <si>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</si>
  <si>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</si>
  <si>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</si>
  <si>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</si>
  <si>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</si>
  <si>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</si>
  <si>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</si>
  <si>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</si>
  <si>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</si>
  <si>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</si>
  <si>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</si>
  <si>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</si>
  <si>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</si>
  <si>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</si>
  <si>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</si>
  <si>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</si>
  <si>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</si>
  <si>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</si>
  <si>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</si>
  <si>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</si>
  <si>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</si>
  <si>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</si>
  <si>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</si>
  <si>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</si>
  <si>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</si>
  <si>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</si>
  <si>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</si>
  <si>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</si>
  <si>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</si>
  <si>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</si>
  <si>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</si>
  <si>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</si>
  <si>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</si>
  <si>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</si>
  <si>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</si>
  <si>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</si>
  <si>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</si>
  <si>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</si>
  <si>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</si>
  <si>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</si>
  <si>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</si>
  <si>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</si>
  <si>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</si>
  <si>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</si>
  <si>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</si>
  <si>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</si>
  <si>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</si>
  <si>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</si>
  <si>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</si>
  <si>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</si>
  <si>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</si>
  <si>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</si>
  <si>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</si>
  <si>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</si>
  <si>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</si>
  <si>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</si>
  <si>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</si>
  <si>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</si>
  <si>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</si>
  <si>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</si>
  <si>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</si>
  <si>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</si>
  <si>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</si>
  <si>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</si>
  <si>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</si>
  <si>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</si>
  <si>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</si>
  <si>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</si>
  <si>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</si>
  <si>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</si>
  <si>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</si>
  <si>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</si>
  <si>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</si>
  <si>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</si>
  <si>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</si>
  <si>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</si>
  <si>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</si>
  <si>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</si>
  <si>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</si>
  <si>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</si>
  <si>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</si>
  <si>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</si>
  <si>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</si>
  <si>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</si>
  <si>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</si>
  <si>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</si>
  <si>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</si>
  <si>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</si>
  <si>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</si>
  <si>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</si>
  <si>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</si>
  <si>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</si>
  <si>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</si>
  <si>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</si>
  <si>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</si>
  <si>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</si>
  <si>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</si>
  <si>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</si>
  <si>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</si>
  <si>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</si>
  <si>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</si>
  <si>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</si>
  <si>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</si>
  <si>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</si>
  <si>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</si>
  <si>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</si>
  <si>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</si>
  <si>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</si>
  <si>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</si>
  <si>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</si>
  <si>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</si>
  <si>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</si>
  <si>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</si>
  <si>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</si>
  <si>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</si>
  <si>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</si>
  <si>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</si>
  <si>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</si>
  <si>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</si>
  <si>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</si>
  <si>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</si>
  <si>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</si>
  <si>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</si>
  <si>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</si>
  <si>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</si>
  <si>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</si>
  <si>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</si>
  <si>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</si>
  <si>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</si>
  <si>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</si>
  <si>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</si>
  <si>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</si>
  <si>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</si>
  <si>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</si>
  <si>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</si>
  <si>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</si>
  <si>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</si>
  <si>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</si>
  <si>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</si>
  <si>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</si>
  <si>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</si>
  <si>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</si>
  <si>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</si>
  <si>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</si>
  <si>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</si>
  <si>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</si>
  <si>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</si>
  <si>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</si>
  <si>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</si>
  <si>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</si>
  <si>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</si>
  <si>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</si>
  <si>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</si>
  <si>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</si>
  <si>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</si>
  <si>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</si>
  <si>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</si>
  <si>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</si>
  <si>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</si>
  <si>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</si>
  <si>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</si>
  <si>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</si>
  <si>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</si>
  <si>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</si>
  <si>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</si>
  <si>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</si>
  <si>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</si>
  <si>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</si>
  <si>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</si>
  <si>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</si>
  <si>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</si>
  <si>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</si>
  <si>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</si>
  <si>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</si>
  <si>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</si>
  <si>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</si>
  <si>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</si>
  <si>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</si>
  <si>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</si>
  <si>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</si>
  <si>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</si>
  <si>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</si>
  <si>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</si>
  <si>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</si>
  <si>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</si>
  <si>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</si>
  <si>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</si>
  <si>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</si>
  <si>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</si>
  <si>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</si>
  <si>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</si>
  <si>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</si>
  <si>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</si>
  <si>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</si>
  <si>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</si>
  <si>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</si>
  <si>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</si>
  <si>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</si>
  <si>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</si>
  <si>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</si>
  <si>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</si>
  <si>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</si>
  <si>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</si>
  <si>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</si>
  <si>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</si>
  <si>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</si>
  <si>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</si>
  <si>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</si>
  <si>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</si>
  <si>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</si>
  <si>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</si>
  <si>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</si>
  <si>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</si>
  <si>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</si>
  <si>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</si>
  <si>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</si>
  <si>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</si>
  <si>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</si>
  <si>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</si>
  <si>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</si>
  <si>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</si>
  <si>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</si>
  <si>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</si>
  <si>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</si>
  <si>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</si>
  <si>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</si>
  <si>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</si>
  <si>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</si>
  <si>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</si>
  <si>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</si>
  <si>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</si>
  <si>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</si>
  <si>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</si>
  <si>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</si>
  <si>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</si>
  <si>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</si>
  <si>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</si>
  <si>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</si>
  <si>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</si>
  <si>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</si>
  <si>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</si>
  <si>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</si>
  <si>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</si>
  <si>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</si>
  <si>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</si>
  <si>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</si>
  <si>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</si>
  <si>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</si>
  <si>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</si>
  <si>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</si>
  <si>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</si>
  <si>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</si>
  <si>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</si>
  <si>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</si>
  <si>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</si>
  <si>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</si>
  <si>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</si>
  <si>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</si>
  <si>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</si>
  <si>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</si>
  <si>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</si>
  <si>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</si>
  <si>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</si>
  <si>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</si>
  <si>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</si>
  <si>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</si>
  <si>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</si>
  <si>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</si>
  <si>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</si>
  <si>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</si>
  <si>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</si>
  <si>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</si>
  <si>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</si>
  <si>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</si>
  <si>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</si>
  <si>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</si>
  <si>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</si>
  <si>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</si>
  <si>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</si>
  <si>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</si>
  <si>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</si>
  <si>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</si>
  <si>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</si>
  <si>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</si>
  <si>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</si>
  <si>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</si>
  <si>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</si>
  <si>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</si>
  <si>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</si>
  <si>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</si>
  <si>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</si>
  <si>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</si>
  <si>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</si>
  <si>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</si>
  <si>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</si>
  <si>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</si>
  <si>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</si>
  <si>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</si>
  <si>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</si>
  <si>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</si>
  <si>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</si>
  <si>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</si>
  <si>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</si>
  <si>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</si>
  <si>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</si>
  <si>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</si>
  <si>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</si>
  <si>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</si>
  <si>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</si>
  <si>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</si>
  <si>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</si>
  <si>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</si>
  <si>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</si>
  <si>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</si>
  <si>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</si>
  <si>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</si>
  <si>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</si>
  <si>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</si>
  <si>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</si>
  <si>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</si>
  <si>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</si>
  <si>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</si>
  <si>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</si>
  <si>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</si>
  <si>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</si>
  <si>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</si>
  <si>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</si>
  <si>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</si>
  <si>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</si>
  <si>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</si>
  <si>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</si>
  <si>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</si>
  <si>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</si>
  <si>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</si>
  <si>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</si>
  <si>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</si>
  <si>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</si>
  <si>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</si>
  <si>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</si>
  <si>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</si>
  <si>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</si>
  <si>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</si>
  <si>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</si>
  <si>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</si>
  <si>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</si>
  <si>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</si>
  <si>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</si>
  <si>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</si>
  <si>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</si>
  <si>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</si>
  <si>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</si>
  <si>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</si>
  <si>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</si>
  <si>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</si>
  <si>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</si>
  <si>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</si>
  <si>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</si>
  <si>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</si>
  <si>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</si>
  <si>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</si>
  <si>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</si>
  <si>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</si>
  <si>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</si>
  <si>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</si>
  <si>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</si>
  <si>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</si>
  <si>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</si>
  <si>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</si>
  <si>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</si>
  <si>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</si>
  <si>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</si>
  <si>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</si>
  <si>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</si>
  <si>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</si>
  <si>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</si>
  <si>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</si>
  <si>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</si>
  <si>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</si>
  <si>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</si>
  <si>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</si>
  <si>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</si>
  <si>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</si>
  <si>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</si>
  <si>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</si>
  <si>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</si>
  <si>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</si>
  <si>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</si>
  <si>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</si>
  <si>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</si>
  <si>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</si>
  <si>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</si>
  <si>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</si>
  <si>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</si>
  <si>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</si>
  <si>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</si>
  <si>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</si>
  <si>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</si>
  <si>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</si>
  <si>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</si>
  <si>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</si>
  <si>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</si>
  <si>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</si>
  <si>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</si>
  <si>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</si>
  <si>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</si>
  <si>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</si>
  <si>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</si>
  <si>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</si>
  <si>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</si>
  <si>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</si>
  <si>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</si>
  <si>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</si>
  <si>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</si>
  <si>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</si>
  <si>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</si>
  <si>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</si>
  <si>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</si>
  <si>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</si>
  <si>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</si>
  <si>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</si>
  <si>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</si>
  <si>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</si>
  <si>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</si>
  <si>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</si>
  <si>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</si>
  <si>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</si>
  <si>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</si>
  <si>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</si>
  <si>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</si>
  <si>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</si>
  <si>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</si>
  <si>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</si>
  <si>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</si>
  <si>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</si>
  <si>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</si>
  <si>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</si>
  <si>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</si>
  <si>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</si>
  <si>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</si>
  <si>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</si>
  <si>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</si>
  <si>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</si>
  <si>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</si>
  <si>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</si>
  <si>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</si>
  <si>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</si>
  <si>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</si>
  <si>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</si>
  <si>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</si>
  <si>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</si>
  <si>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</si>
  <si>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</si>
  <si>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</si>
  <si>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</si>
  <si>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</si>
  <si>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</si>
  <si>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</si>
  <si>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</si>
  <si>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</si>
  <si>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</si>
  <si>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</si>
  <si>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</si>
  <si>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</si>
  <si>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</si>
  <si>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</si>
  <si>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</si>
  <si>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</si>
  <si>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</si>
  <si>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</si>
  <si>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</si>
  <si>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</si>
  <si>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</si>
  <si>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</si>
  <si>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</si>
  <si>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</si>
  <si>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</si>
  <si>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</si>
  <si>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</si>
  <si>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</si>
  <si>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</si>
  <si>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</si>
  <si>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</si>
  <si>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</si>
  <si>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</si>
  <si>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</si>
  <si>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</si>
  <si>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</si>
  <si>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</si>
  <si>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</si>
  <si>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</si>
  <si>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</si>
  <si>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</si>
  <si>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</si>
  <si>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</si>
  <si>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</si>
  <si>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</si>
  <si>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</si>
  <si>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</si>
  <si>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</si>
  <si>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</si>
  <si>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</si>
  <si>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</si>
  <si>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</si>
  <si>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</si>
  <si>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</si>
  <si>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</si>
  <si>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</si>
  <si>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</si>
  <si>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</si>
  <si>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</si>
  <si>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</si>
  <si>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</si>
  <si>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</si>
  <si>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</si>
  <si>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</si>
  <si>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</si>
  <si>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</si>
  <si>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</si>
  <si>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</si>
  <si>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</si>
  <si>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</si>
  <si>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</si>
  <si>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</si>
  <si>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</si>
  <si>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</si>
  <si>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</si>
  <si>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</si>
  <si>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</si>
  <si>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</si>
  <si>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</si>
  <si>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</si>
  <si>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</si>
  <si>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</si>
  <si>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</si>
  <si>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</si>
  <si>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</si>
  <si>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</si>
  <si>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</si>
  <si>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</si>
  <si>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</si>
  <si>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</si>
  <si>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</si>
  <si>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</si>
  <si>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</si>
  <si>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</si>
  <si>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</si>
  <si>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</si>
  <si>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</si>
  <si>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</si>
  <si>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</si>
  <si>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</si>
  <si>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</si>
  <si>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</si>
  <si>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</si>
  <si>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</si>
  <si>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</si>
  <si>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</si>
  <si>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</si>
  <si>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</si>
  <si>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</si>
  <si>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</si>
  <si>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</si>
  <si>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</si>
  <si>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</si>
  <si>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</si>
  <si>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</si>
  <si>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</si>
  <si>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</si>
  <si>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</si>
  <si>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</si>
  <si>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</si>
  <si>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</si>
  <si>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</si>
  <si>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</si>
  <si>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</si>
  <si>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</si>
  <si>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</si>
  <si>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</si>
  <si>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</si>
  <si>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</si>
  <si>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</si>
  <si>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</si>
  <si>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</si>
  <si>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</si>
  <si>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</si>
  <si>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</si>
  <si>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</si>
  <si>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</si>
  <si>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</si>
  <si>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</si>
  <si>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</si>
  <si>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</si>
  <si>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</si>
  <si>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</si>
  <si>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</si>
  <si>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</si>
  <si>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</si>
  <si>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</si>
  <si>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</si>
  <si>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</si>
  <si>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</si>
  <si>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</si>
  <si>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</si>
  <si>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</si>
  <si>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</si>
  <si>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</si>
  <si>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</si>
  <si>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</si>
  <si>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</si>
  <si>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</si>
  <si>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</si>
  <si>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</si>
  <si>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</si>
  <si>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</si>
  <si>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</si>
  <si>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</si>
  <si>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</si>
  <si>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</si>
  <si>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</si>
  <si>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</si>
  <si>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</si>
  <si>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</si>
  <si>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</si>
  <si>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</si>
  <si>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</si>
  <si>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</si>
  <si>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</si>
  <si>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</si>
  <si>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</si>
  <si>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</si>
  <si>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</si>
  <si>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</si>
  <si>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</si>
  <si>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</si>
  <si>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</si>
  <si>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</si>
  <si>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</si>
  <si>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</si>
  <si>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</si>
  <si>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</si>
  <si>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</si>
  <si>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</si>
  <si>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</si>
  <si>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</si>
  <si>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</si>
  <si>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</si>
  <si>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</si>
  <si>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</si>
  <si>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</si>
  <si>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</si>
  <si>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</si>
  <si>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</si>
  <si>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</si>
  <si>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</si>
  <si>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</si>
  <si>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</si>
  <si>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</si>
  <si>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</si>
  <si>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</si>
  <si>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</si>
  <si>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</si>
  <si>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</si>
  <si>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</si>
  <si>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</si>
  <si>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</si>
  <si>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</si>
  <si>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</si>
  <si>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</si>
  <si>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</si>
  <si>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</si>
  <si>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</si>
  <si>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</si>
  <si>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</si>
  <si>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</si>
  <si>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</si>
  <si>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</si>
  <si>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</si>
  <si>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</si>
  <si>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</si>
  <si>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</si>
  <si>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</si>
  <si>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</si>
  <si>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</si>
  <si>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</si>
  <si>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</si>
  <si>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</si>
  <si>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</si>
  <si>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</si>
  <si>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</si>
  <si>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</si>
  <si>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</si>
  <si>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</si>
  <si>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</si>
  <si>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</si>
  <si>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</si>
  <si>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</si>
  <si>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</si>
  <si>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</si>
  <si>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</si>
  <si>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</si>
  <si>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</si>
  <si>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</si>
  <si>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</si>
  <si>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</si>
  <si>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</si>
  <si>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</si>
  <si>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</si>
  <si>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</si>
  <si>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</si>
  <si>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</si>
  <si>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</si>
  <si>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</si>
  <si>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</si>
  <si>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</si>
  <si>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</si>
  <si>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</si>
  <si>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</si>
  <si>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</si>
  <si>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</si>
  <si>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</si>
  <si>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</si>
  <si>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</si>
  <si>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</si>
  <si>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</si>
  <si>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</si>
  <si>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</si>
  <si>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</si>
  <si>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</si>
  <si>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</si>
  <si>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</si>
  <si>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</si>
  <si>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</si>
  <si>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</si>
  <si>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</si>
  <si>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</si>
  <si>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</si>
  <si>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</si>
  <si>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</si>
  <si>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</si>
  <si>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</si>
  <si>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</si>
  <si>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</si>
  <si>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</si>
  <si>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</si>
  <si>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</si>
  <si>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</si>
  <si>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</si>
  <si>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</si>
  <si>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</si>
  <si>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</si>
  <si>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</si>
  <si>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</si>
  <si>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</si>
  <si>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</si>
  <si>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</si>
  <si>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</si>
  <si>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</si>
  <si>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</si>
  <si>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</si>
  <si>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</si>
  <si>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</si>
  <si>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</si>
  <si>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</si>
  <si>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</si>
  <si>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</si>
  <si>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</si>
  <si>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</si>
  <si>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</si>
  <si>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</si>
  <si>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</si>
  <si>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</si>
  <si>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</si>
  <si>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</si>
  <si>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</si>
  <si>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</si>
  <si>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</si>
  <si>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</si>
  <si>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</si>
  <si>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</si>
  <si>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</si>
  <si>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</si>
  <si>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</si>
  <si>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</si>
  <si>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</si>
  <si>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</si>
  <si>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</si>
  <si>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</si>
  <si>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</si>
  <si>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</si>
  <si>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</si>
  <si>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</si>
  <si>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</si>
  <si>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</si>
  <si>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</si>
  <si>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</si>
  <si>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</si>
  <si>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</si>
  <si>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</si>
  <si>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</si>
  <si>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</si>
  <si>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</si>
  <si>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</si>
  <si>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</si>
  <si>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</si>
  <si>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</si>
  <si>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</si>
  <si>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</si>
  <si>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</si>
  <si>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</si>
  <si>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</si>
  <si>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</si>
  <si>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</si>
  <si>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</si>
  <si>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</si>
  <si>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</si>
  <si>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</si>
  <si>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</si>
  <si>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</si>
  <si>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</si>
  <si>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</si>
  <si>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</si>
  <si>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</si>
  <si>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</si>
  <si>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</si>
  <si>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</si>
  <si>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</si>
  <si>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</si>
  <si>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</si>
  <si>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</si>
  <si>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</si>
  <si>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</si>
  <si>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</si>
  <si>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</si>
  <si>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</si>
  <si>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</si>
  <si>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</si>
  <si>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</si>
  <si>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</si>
  <si>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</si>
  <si>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</si>
  <si>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</si>
  <si>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</si>
  <si>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</si>
  <si>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</si>
  <si>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</si>
  <si>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</si>
  <si>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</si>
  <si>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</si>
  <si>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</si>
  <si>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</si>
  <si>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</si>
  <si>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</si>
  <si>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</si>
  <si>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</si>
  <si>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</si>
  <si>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</si>
  <si>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</si>
  <si>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</si>
  <si>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</si>
  <si>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</si>
  <si>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</si>
  <si>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</si>
  <si>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</si>
  <si>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</si>
  <si>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</si>
  <si>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</si>
  <si>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</si>
  <si>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</si>
  <si>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</si>
  <si>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</si>
  <si>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</si>
  <si>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</si>
  <si>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</si>
  <si>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</si>
  <si>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</si>
  <si>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</si>
  <si>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</si>
  <si>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</si>
  <si>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</si>
  <si>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</si>
  <si>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</si>
  <si>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</si>
  <si>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</si>
  <si>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</si>
  <si>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</si>
  <si>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</si>
  <si>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</si>
  <si>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</si>
  <si>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</si>
  <si>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</si>
  <si>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</si>
  <si>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</si>
  <si>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</si>
  <si>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</si>
  <si>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</si>
  <si>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</si>
  <si>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</si>
  <si>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</si>
  <si>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</si>
  <si>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</si>
  <si>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</si>
  <si>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</si>
  <si>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</si>
  <si>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</si>
  <si>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</si>
  <si>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</si>
  <si>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</si>
  <si>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</si>
  <si>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</si>
  <si>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</si>
  <si>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</si>
  <si>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</si>
  <si>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</si>
  <si>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</si>
  <si>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</si>
  <si>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</si>
  <si>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</si>
  <si>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</si>
  <si>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</si>
  <si>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</si>
  <si>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</si>
  <si>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</si>
  <si>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</si>
  <si>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</si>
  <si>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</si>
  <si>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</si>
  <si>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</si>
  <si>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</si>
  <si>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</si>
  <si>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</si>
  <si>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</si>
  <si>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</si>
  <si>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</si>
  <si>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</si>
  <si>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</si>
  <si>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</si>
  <si>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</si>
  <si>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</si>
  <si>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</si>
  <si>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</si>
  <si>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</si>
  <si>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</si>
  <si>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</si>
  <si>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</si>
  <si>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</si>
  <si>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</si>
  <si>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</si>
  <si>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</si>
  <si>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</si>
  <si>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</si>
  <si>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</si>
  <si>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</si>
  <si>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</si>
  <si>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</si>
  <si>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</si>
  <si>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</si>
  <si>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</si>
  <si>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</si>
  <si>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</si>
  <si>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</si>
  <si>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</si>
  <si>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</si>
  <si>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</si>
  <si>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</si>
  <si>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</si>
  <si>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</si>
  <si>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</si>
  <si>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</si>
  <si>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</si>
  <si>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</si>
  <si>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</si>
  <si>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</si>
  <si>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</si>
  <si>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</si>
  <si>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</si>
  <si>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</si>
  <si>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</si>
  <si>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</si>
  <si>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</si>
  <si>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</si>
  <si>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</si>
  <si>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</si>
  <si>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</si>
  <si>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</si>
  <si>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</si>
  <si>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</si>
  <si>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</si>
  <si>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</si>
  <si>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</si>
  <si>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</si>
  <si>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</si>
  <si>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</si>
  <si>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</si>
  <si>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</si>
  <si>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</si>
  <si>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</si>
  <si>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</si>
  <si>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</si>
  <si>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</si>
  <si>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</si>
  <si>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</si>
  <si>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</si>
  <si>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</si>
  <si>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</si>
  <si>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</si>
  <si>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</si>
  <si>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</si>
  <si>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</si>
  <si>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</si>
  <si>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</si>
  <si>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</si>
  <si>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</si>
  <si>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</si>
  <si>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</si>
  <si>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</si>
  <si>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</si>
  <si>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</si>
  <si>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</si>
  <si>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</si>
  <si>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</si>
  <si>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</si>
  <si>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</si>
  <si>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</si>
  <si>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</si>
  <si>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</si>
  <si>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</si>
  <si>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</si>
  <si>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</si>
  <si>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</si>
  <si>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</si>
  <si>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</si>
  <si>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</si>
  <si>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</si>
  <si>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</si>
  <si>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</si>
  <si>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</si>
  <si>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</si>
  <si>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</si>
  <si>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</si>
  <si>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</si>
  <si>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</si>
  <si>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</si>
  <si>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</si>
  <si>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</si>
  <si>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</si>
  <si>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</si>
  <si>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</si>
  <si>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</si>
  <si>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</si>
  <si>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</si>
  <si>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</si>
  <si>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</si>
  <si>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</si>
  <si>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</si>
  <si>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</si>
  <si>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</si>
  <si>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</si>
  <si>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</si>
  <si>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</si>
  <si>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</si>
  <si>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</si>
  <si>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</si>
  <si>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</si>
  <si>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</si>
  <si>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</si>
  <si>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</si>
  <si>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</si>
  <si>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</si>
  <si>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</si>
  <si>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</si>
  <si>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</si>
  <si>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</si>
  <si>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</si>
  <si>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</si>
  <si>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</si>
  <si>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</si>
  <si>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</si>
  <si>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</si>
  <si>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</si>
  <si>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</si>
  <si>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</si>
  <si>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</si>
  <si>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</si>
  <si>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</si>
  <si>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</si>
  <si>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</si>
  <si>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</si>
  <si>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</si>
  <si>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</si>
  <si>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</si>
  <si>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</si>
  <si>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</si>
  <si>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</si>
  <si>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</si>
  <si>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</si>
  <si>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</si>
  <si>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</si>
  <si>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</si>
  <si>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</si>
  <si>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</si>
  <si>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</si>
  <si>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</si>
  <si>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</si>
  <si>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</si>
  <si>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</si>
  <si>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</si>
  <si>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</si>
  <si>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</si>
  <si>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</si>
  <si>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</si>
  <si>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</si>
  <si>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</si>
  <si>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</si>
  <si>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</si>
  <si>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</si>
  <si>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</si>
  <si>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</si>
  <si>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</si>
  <si>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</si>
  <si>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</si>
  <si>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</si>
  <si>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</si>
  <si>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</si>
  <si>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</si>
  <si>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</si>
  <si>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</si>
  <si>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</si>
  <si>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</si>
  <si>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</si>
  <si>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</si>
  <si>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</si>
  <si>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</si>
  <si>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</si>
  <si>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</si>
  <si>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</si>
  <si>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</si>
  <si>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</si>
  <si>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</si>
  <si>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</si>
  <si>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</si>
  <si>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</si>
  <si>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</si>
  <si>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</si>
  <si>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</si>
  <si>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</si>
  <si>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</si>
  <si>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</si>
  <si>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</si>
  <si>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</si>
  <si>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</si>
  <si>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</si>
  <si>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</si>
  <si>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</si>
  <si>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</si>
  <si>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</si>
  <si>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</si>
  <si>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</si>
  <si>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</si>
  <si>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</si>
  <si>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</si>
  <si>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</si>
  <si>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</si>
  <si>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</si>
  <si>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</si>
  <si>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</si>
  <si>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</si>
  <si>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</si>
  <si>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</si>
  <si>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</si>
  <si>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</si>
  <si>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</si>
  <si>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</si>
  <si>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</si>
  <si>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</si>
  <si>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</si>
  <si>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</si>
  <si>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</si>
  <si>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</si>
  <si>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</si>
  <si>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</si>
  <si>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</si>
  <si>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</si>
  <si>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</si>
  <si>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</si>
  <si>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</si>
  <si>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</si>
  <si>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</si>
  <si>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</si>
  <si>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</si>
  <si>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</si>
  <si>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</si>
  <si>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</si>
  <si>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</si>
  <si>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</si>
  <si>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</si>
  <si>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</si>
  <si>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</si>
  <si>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</si>
  <si>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</si>
  <si>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</si>
  <si>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</si>
  <si>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</si>
  <si>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</si>
  <si>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</si>
  <si>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</si>
  <si>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</si>
  <si>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</si>
  <si>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</si>
  <si>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</si>
  <si>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</si>
  <si>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</si>
  <si>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</si>
  <si>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</si>
  <si>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</si>
  <si>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</si>
  <si>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</si>
  <si>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</si>
  <si>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</si>
  <si>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</si>
  <si>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</si>
  <si>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</si>
  <si>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</si>
  <si>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</si>
  <si>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</si>
  <si>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</si>
  <si>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</si>
  <si>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</si>
  <si>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</si>
  <si>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</si>
  <si>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</si>
  <si>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</si>
  <si>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</si>
  <si>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</si>
  <si>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</si>
  <si>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</si>
  <si>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</si>
  <si>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</si>
  <si>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</si>
  <si>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</si>
  <si>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</si>
  <si>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</si>
  <si>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</si>
  <si>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</si>
  <si>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</si>
  <si>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</si>
  <si>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</si>
  <si>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</si>
  <si>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</si>
  <si>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</si>
  <si>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</si>
  <si>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</si>
  <si>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</si>
  <si>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</si>
  <si>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</si>
  <si>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</si>
  <si>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</si>
  <si>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</si>
  <si>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</si>
  <si>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</si>
  <si>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</si>
  <si>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</si>
  <si>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</si>
  <si>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</si>
  <si>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</si>
  <si>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</si>
  <si>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</si>
  <si>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</si>
  <si>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</si>
  <si>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</si>
  <si>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</si>
  <si>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</si>
  <si>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</si>
  <si>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</si>
  <si>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</si>
  <si>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</si>
  <si>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</si>
  <si>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</si>
  <si>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</si>
  <si>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</si>
  <si>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</si>
  <si>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</si>
  <si>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</si>
  <si>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</si>
  <si>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</si>
  <si>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</si>
  <si>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</si>
  <si>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</si>
  <si>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</si>
  <si>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</si>
  <si>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</si>
  <si>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</si>
  <si>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</si>
  <si>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</si>
  <si>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</si>
  <si>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</si>
  <si>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</si>
  <si>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</si>
  <si>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</si>
  <si>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</si>
  <si>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</si>
  <si>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</si>
  <si>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</si>
  <si>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</si>
  <si>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</si>
  <si>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</si>
  <si>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</si>
  <si>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</si>
  <si>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</si>
  <si>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</si>
  <si>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</si>
  <si>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</si>
  <si>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</si>
  <si>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</si>
  <si>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</si>
  <si>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</si>
  <si>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</si>
  <si>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</si>
  <si>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</si>
  <si>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</si>
  <si>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</si>
  <si>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</si>
  <si>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</si>
  <si>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</si>
  <si>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</si>
  <si>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</si>
  <si>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</si>
  <si>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</si>
  <si>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</si>
  <si>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</si>
  <si>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</si>
  <si>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</si>
  <si>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</si>
  <si>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</si>
  <si>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</si>
  <si>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</si>
  <si>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</si>
  <si>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</si>
  <si>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</si>
  <si>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</si>
  <si>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</si>
  <si>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</si>
  <si>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</si>
  <si>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</si>
  <si>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</si>
  <si>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</si>
  <si>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</si>
  <si>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</si>
  <si>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</si>
  <si>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</si>
  <si>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</si>
  <si>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</si>
  <si>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</si>
  <si>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</si>
  <si>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</si>
  <si>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</si>
  <si>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</si>
  <si>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</si>
  <si>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</si>
  <si>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</si>
  <si>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</si>
  <si>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</si>
  <si>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</si>
  <si>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</si>
  <si>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</si>
  <si>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</si>
  <si>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</si>
  <si>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</si>
  <si>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</si>
  <si>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</si>
  <si>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</si>
  <si>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</si>
  <si>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</si>
  <si>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</si>
  <si>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</si>
  <si>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</si>
  <si>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</si>
  <si>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</si>
  <si>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</si>
  <si>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</si>
  <si>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</si>
  <si>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</si>
  <si>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</si>
  <si>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</si>
  <si>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</si>
  <si>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</si>
  <si>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</si>
  <si>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</si>
  <si>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</si>
  <si>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</si>
  <si>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</si>
  <si>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</si>
  <si>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</si>
  <si>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</si>
  <si>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</si>
  <si>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</si>
  <si>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</si>
  <si>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</si>
  <si>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</si>
  <si>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</si>
  <si>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</si>
  <si>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</si>
  <si>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</si>
  <si>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</si>
  <si>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</si>
  <si>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</si>
  <si>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</si>
  <si>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</si>
  <si>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</si>
  <si>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</si>
  <si>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</si>
  <si>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</si>
  <si>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</si>
  <si>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</si>
  <si>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</si>
  <si>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</si>
  <si>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</si>
  <si>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</si>
  <si>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</si>
  <si>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</si>
  <si>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</si>
  <si>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</si>
  <si>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</si>
  <si>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</si>
  <si>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</si>
  <si>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</si>
  <si>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</si>
  <si>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</si>
  <si>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</si>
  <si>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</si>
  <si>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</si>
  <si>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</si>
  <si>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</si>
  <si>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</si>
  <si>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</si>
  <si>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</si>
  <si>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</si>
  <si>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</si>
  <si>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</si>
  <si>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</si>
  <si>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</si>
  <si>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</si>
  <si>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</si>
  <si>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</si>
  <si>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</si>
  <si>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</si>
  <si>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</si>
  <si>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</si>
  <si>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</si>
  <si>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</si>
  <si>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</si>
  <si>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</si>
  <si>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</si>
  <si>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</si>
  <si>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</si>
  <si>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</si>
  <si>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</si>
  <si>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</si>
  <si>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</si>
  <si>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</si>
  <si>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</si>
  <si>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</si>
  <si>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</si>
  <si>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</si>
  <si>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</si>
  <si>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</si>
  <si>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</si>
  <si>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</si>
  <si>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</si>
  <si>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</si>
  <si>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</si>
  <si>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</si>
  <si>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</si>
  <si>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</si>
  <si>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</si>
  <si>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</si>
  <si>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</si>
  <si>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</si>
  <si>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</si>
  <si>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</si>
  <si>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</si>
  <si>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</si>
  <si>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</si>
  <si>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</si>
  <si>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</si>
  <si>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</si>
  <si>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</si>
  <si>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</si>
  <si>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</si>
  <si>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</si>
  <si>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</si>
  <si>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</si>
  <si>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</si>
  <si>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</si>
  <si>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</si>
  <si>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</si>
  <si>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</si>
  <si>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</si>
  <si>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</si>
  <si>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</si>
  <si>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</si>
  <si>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</si>
  <si>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</si>
  <si>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</si>
  <si>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</si>
  <si>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</si>
  <si>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</si>
  <si>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</si>
  <si>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</si>
  <si>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</si>
  <si>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</si>
  <si>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</si>
  <si>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</si>
  <si>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</si>
  <si>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</si>
  <si>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</si>
  <si>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</si>
  <si>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</si>
  <si>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</si>
  <si>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</si>
  <si>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</si>
  <si>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</si>
  <si>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</si>
  <si>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</si>
  <si>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</si>
  <si>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</si>
  <si>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</si>
  <si>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</si>
  <si>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</si>
  <si>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</si>
  <si>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</si>
  <si>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</si>
  <si>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</si>
  <si>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</si>
  <si>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</si>
  <si>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</si>
  <si>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</si>
  <si>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</si>
  <si>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</si>
  <si>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</si>
  <si>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</si>
  <si>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</si>
  <si>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</si>
  <si>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</si>
  <si>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</si>
  <si>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</si>
  <si>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</si>
  <si>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</si>
  <si>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</si>
  <si>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</si>
  <si>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</si>
  <si>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</si>
  <si>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</si>
  <si>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</si>
  <si>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</si>
  <si>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</si>
  <si>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</si>
  <si>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</si>
  <si>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</si>
  <si>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</si>
  <si>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</si>
  <si>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</si>
  <si>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</si>
  <si>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</si>
  <si>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</si>
  <si>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</si>
  <si>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</si>
  <si>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</si>
  <si>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</si>
  <si>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</si>
  <si>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</si>
  <si>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</si>
  <si>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</si>
  <si>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</si>
  <si>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</si>
  <si>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</si>
  <si>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</si>
  <si>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</si>
  <si>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</si>
  <si>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</si>
  <si>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</si>
  <si>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</si>
  <si>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</si>
  <si>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</si>
  <si>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</si>
  <si>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</si>
  <si>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</si>
  <si>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</si>
  <si>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</si>
  <si>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</si>
  <si>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</si>
  <si>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</si>
  <si>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</si>
  <si>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</si>
  <si>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</si>
  <si>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</si>
  <si>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</si>
  <si>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</si>
  <si>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</si>
  <si>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</si>
  <si>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</si>
  <si>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</si>
  <si>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</si>
  <si>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</si>
  <si>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</si>
  <si>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</si>
  <si>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</si>
  <si>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</si>
  <si>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</si>
  <si>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</si>
  <si>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</si>
  <si>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</si>
  <si>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</si>
  <si>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</si>
  <si>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</si>
  <si>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</si>
  <si>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</si>
  <si>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</si>
  <si>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</si>
  <si>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</si>
  <si>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</si>
  <si>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</si>
  <si>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</si>
  <si>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</si>
  <si>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</si>
  <si>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</si>
  <si>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</si>
  <si>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</si>
  <si>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</si>
  <si>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</si>
  <si>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</si>
  <si>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</si>
  <si>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</si>
  <si>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</si>
  <si>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</si>
  <si>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</si>
  <si>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</si>
  <si>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</si>
  <si>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</si>
  <si>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</si>
  <si>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</si>
  <si>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</si>
  <si>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</si>
  <si>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</si>
  <si>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</si>
  <si>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</si>
  <si>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</si>
  <si>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</si>
  <si>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</si>
  <si>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</si>
  <si>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</si>
  <si>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</si>
  <si>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</si>
  <si>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</si>
  <si>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</si>
  <si>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</si>
  <si>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</si>
  <si>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</si>
  <si>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</si>
  <si>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</si>
  <si>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</si>
  <si>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</si>
  <si>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</si>
  <si>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</si>
  <si>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</si>
  <si>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</si>
  <si>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</si>
  <si>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</si>
  <si>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</si>
  <si>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</si>
  <si>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</si>
  <si>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</si>
  <si>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</si>
  <si>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</si>
  <si>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</si>
  <si>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</si>
  <si>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</si>
  <si>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</si>
  <si>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</si>
  <si>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</si>
  <si>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</si>
  <si>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</si>
  <si>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</si>
  <si>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</si>
  <si>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</si>
  <si>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</si>
  <si>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</si>
  <si>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</si>
  <si>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</si>
  <si>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</si>
  <si>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</si>
  <si>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</si>
  <si>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</si>
  <si>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</si>
  <si>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</si>
  <si>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</si>
  <si>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</si>
  <si>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</si>
  <si>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</si>
  <si>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</si>
  <si>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</si>
  <si>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</si>
  <si>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</si>
  <si>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</si>
  <si>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</si>
  <si>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</si>
  <si>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</si>
  <si>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</si>
  <si>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</si>
  <si>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</si>
  <si>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</si>
  <si>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</si>
  <si>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</si>
  <si>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</si>
  <si>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</si>
  <si>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</si>
  <si>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</si>
  <si>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</si>
  <si>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</si>
  <si>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</si>
  <si>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</si>
  <si>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</si>
  <si>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</si>
  <si>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</si>
  <si>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</si>
  <si>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</si>
  <si>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</si>
  <si>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</si>
  <si>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</si>
  <si>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</si>
  <si>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</si>
  <si>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</si>
  <si>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</si>
  <si>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</si>
  <si>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</si>
  <si>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</si>
  <si>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</si>
  <si>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</si>
  <si>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</si>
  <si>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</si>
  <si>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</si>
  <si>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</si>
  <si>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</si>
  <si>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</si>
  <si>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</si>
  <si>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</si>
  <si>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</si>
  <si>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</si>
  <si>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</si>
  <si>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</si>
  <si>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</si>
  <si>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</si>
  <si>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</si>
  <si>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</si>
  <si>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</si>
  <si>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</si>
  <si>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</si>
  <si>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</si>
  <si>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</si>
  <si>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</si>
  <si>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</si>
  <si>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</si>
  <si>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</si>
  <si>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</si>
  <si>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</si>
  <si>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</si>
  <si>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</si>
  <si>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</si>
  <si>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</si>
  <si>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</si>
  <si>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</si>
  <si>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</si>
  <si>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</si>
  <si>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</si>
  <si>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</si>
  <si>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</si>
  <si>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</si>
  <si>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</si>
  <si>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</si>
  <si>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</si>
  <si>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</si>
  <si>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</si>
  <si>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</si>
  <si>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</si>
  <si>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</si>
  <si>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</si>
  <si>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</si>
  <si>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</si>
  <si>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</si>
  <si>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</si>
  <si>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</si>
  <si>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</si>
  <si>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</si>
  <si>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</si>
  <si>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</si>
  <si>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</si>
  <si>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</si>
  <si>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</si>
  <si>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</si>
  <si>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</si>
  <si>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</si>
  <si>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</si>
  <si>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</si>
  <si>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</si>
  <si>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</si>
  <si>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</si>
  <si>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</si>
  <si>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</si>
  <si>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</si>
  <si>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</si>
  <si>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</si>
  <si>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</si>
  <si>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</si>
  <si>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</si>
  <si>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</si>
  <si>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</si>
  <si>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</si>
  <si>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</si>
  <si>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</si>
  <si>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</si>
  <si>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</si>
  <si>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</si>
  <si>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</si>
  <si>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</si>
  <si>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</si>
  <si>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</si>
  <si>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</si>
  <si>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</si>
  <si>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</si>
  <si>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</si>
  <si>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</si>
  <si>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</si>
  <si>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</si>
  <si>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</si>
  <si>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</si>
  <si>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</si>
  <si>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</si>
  <si>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</si>
  <si>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</si>
  <si>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</si>
  <si>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</si>
  <si>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</si>
  <si>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</si>
  <si>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</si>
  <si>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</si>
  <si>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</si>
  <si>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</si>
  <si>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</si>
  <si>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</si>
  <si>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</si>
  <si>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</si>
  <si>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</si>
  <si>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</si>
  <si>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</si>
  <si>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</si>
  <si>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</si>
  <si>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</si>
  <si>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</si>
  <si>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</si>
  <si>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</si>
  <si>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</si>
  <si>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</si>
  <si>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</si>
  <si>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</si>
  <si>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</si>
  <si>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</si>
  <si>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</si>
  <si>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</si>
  <si>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</si>
  <si>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</si>
  <si>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</si>
  <si>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</si>
  <si>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</si>
  <si>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</si>
  <si>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</si>
  <si>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</si>
  <si>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</si>
  <si>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</si>
  <si>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</si>
  <si>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</si>
  <si>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</si>
  <si>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</si>
  <si>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</si>
  <si>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</si>
  <si>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</si>
  <si>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</si>
  <si>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</si>
  <si>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</si>
  <si>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</si>
  <si>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</si>
  <si>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</si>
  <si>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</si>
  <si>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</si>
  <si>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</si>
  <si>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</si>
  <si>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</si>
  <si>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</si>
  <si>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</si>
  <si>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</si>
  <si>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</si>
  <si>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</si>
  <si>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</si>
  <si>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</si>
  <si>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</si>
  <si>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</si>
  <si>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</si>
  <si>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</si>
  <si>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</si>
  <si>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</si>
  <si>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</si>
  <si>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</si>
  <si>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</si>
  <si>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</si>
  <si>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</si>
  <si>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</si>
  <si>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</si>
  <si>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</si>
  <si>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</si>
  <si>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</si>
  <si>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</si>
  <si>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</si>
  <si>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</si>
  <si>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</si>
  <si>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</si>
  <si>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</si>
  <si>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</si>
  <si>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</si>
  <si>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</si>
  <si>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</si>
  <si>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</si>
  <si>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</si>
  <si>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</si>
  <si>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</si>
  <si>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</si>
  <si>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</si>
  <si>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</si>
  <si>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</si>
  <si>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</si>
  <si>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</si>
  <si>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</si>
  <si>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</si>
  <si>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</si>
  <si>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</si>
  <si>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</si>
  <si>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</si>
  <si>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</si>
  <si>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</si>
  <si>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</si>
  <si>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</si>
  <si>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</si>
  <si>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</si>
  <si>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</si>
  <si>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</si>
  <si>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</si>
  <si>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</si>
  <si>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</si>
  <si>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</si>
  <si>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</si>
  <si>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</si>
  <si>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</si>
  <si>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</si>
  <si>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</si>
  <si>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</si>
  <si>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</si>
  <si>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</si>
  <si>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</si>
  <si>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</si>
  <si>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</si>
  <si>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</si>
  <si>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</si>
  <si>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</si>
  <si>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</si>
  <si>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</si>
  <si>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</si>
  <si>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</si>
  <si>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</si>
  <si>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</si>
  <si>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</si>
  <si>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</si>
  <si>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</si>
  <si>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</si>
  <si>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</si>
  <si>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</si>
  <si>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</si>
  <si>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</si>
  <si>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</si>
  <si>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</si>
  <si>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</si>
  <si>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</si>
  <si>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</si>
  <si>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</si>
  <si>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</si>
  <si>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</si>
  <si>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</si>
  <si>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</si>
  <si>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</si>
  <si>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</si>
  <si>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</si>
  <si>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</si>
  <si>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</si>
  <si>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</si>
  <si>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</si>
  <si>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</si>
  <si>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</si>
  <si>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</si>
  <si>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</si>
  <si>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</si>
  <si>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</si>
  <si>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</si>
  <si>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</si>
  <si>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</si>
  <si>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</si>
  <si>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</si>
  <si>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</si>
  <si>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</si>
  <si>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</si>
  <si>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</si>
  <si>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</si>
  <si>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</si>
  <si>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</si>
  <si>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</si>
  <si>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</si>
  <si>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</si>
  <si>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</si>
  <si>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</si>
  <si>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</si>
  <si>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</si>
  <si>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</si>
  <si>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</si>
  <si>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</si>
  <si>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</si>
  <si>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</si>
  <si>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</si>
  <si>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</si>
  <si>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</si>
  <si>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</si>
  <si>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</si>
  <si>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</si>
  <si>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</si>
  <si>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</si>
  <si>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</si>
  <si>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</si>
  <si>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</si>
  <si>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</si>
  <si>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</si>
  <si>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</si>
  <si>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</si>
  <si>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</si>
  <si>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</si>
  <si>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</si>
  <si>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</si>
  <si>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</si>
  <si>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</si>
  <si>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</si>
  <si>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</si>
  <si>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</si>
  <si>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</si>
  <si>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</si>
  <si>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</si>
  <si>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</si>
  <si>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</si>
  <si>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</si>
  <si>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</si>
  <si>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</si>
  <si>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</si>
  <si>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</si>
  <si>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</si>
  <si>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</si>
  <si>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</si>
  <si>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</si>
  <si>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</si>
  <si>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</si>
  <si>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</si>
  <si>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</si>
  <si>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</si>
  <si>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</si>
  <si>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</si>
  <si>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</si>
  <si>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</si>
  <si>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</si>
  <si>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</si>
  <si>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</si>
  <si>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</si>
  <si>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</si>
  <si>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</si>
  <si>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</si>
  <si>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</si>
  <si>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</si>
  <si>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</si>
  <si>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</si>
  <si>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</si>
  <si>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</si>
  <si>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</si>
  <si>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</si>
  <si>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</si>
  <si>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</si>
  <si>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</si>
  <si>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</si>
  <si>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</si>
  <si>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</si>
  <si>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</si>
  <si>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</si>
  <si>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</si>
  <si>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</si>
  <si>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</si>
  <si>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</si>
  <si>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</si>
  <si>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</si>
  <si>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</si>
  <si>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</si>
  <si>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</si>
  <si>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</si>
  <si>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</si>
  <si>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</si>
  <si>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</si>
  <si>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</si>
  <si>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</si>
  <si>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</si>
  <si>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</si>
  <si>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</si>
  <si>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</si>
  <si>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</si>
  <si>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</si>
  <si>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</si>
  <si>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</si>
  <si>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</si>
  <si>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</si>
  <si>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</si>
  <si>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</si>
  <si>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</si>
  <si>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</si>
  <si>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</si>
  <si>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</si>
  <si>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</si>
  <si>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</si>
  <si>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</si>
  <si>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</si>
  <si>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</si>
  <si>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</si>
  <si>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</si>
  <si>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</si>
  <si>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</si>
  <si>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</si>
  <si>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</si>
  <si>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</si>
  <si>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</si>
  <si>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</si>
  <si>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</si>
  <si>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</si>
  <si>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</si>
  <si>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</si>
  <si>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</si>
  <si>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</si>
  <si>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</si>
  <si>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</si>
  <si>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</si>
  <si>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</si>
  <si>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</si>
  <si>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</si>
  <si>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</si>
  <si>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</si>
  <si>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</si>
  <si>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</si>
  <si>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</si>
  <si>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</si>
  <si>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</si>
  <si>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</si>
  <si>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</si>
  <si>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</si>
  <si>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</si>
  <si>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</si>
  <si>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</si>
  <si>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</si>
  <si>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</si>
  <si>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</si>
  <si>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</si>
  <si>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</si>
  <si>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</si>
  <si>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</si>
  <si>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</si>
  <si>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</si>
  <si>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</si>
  <si>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</si>
  <si>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</si>
  <si>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</si>
  <si>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</si>
  <si>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</si>
  <si>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</si>
  <si>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</si>
  <si>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</si>
  <si>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</si>
  <si>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</si>
  <si>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</si>
  <si>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</si>
  <si>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</si>
  <si>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</si>
  <si>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</si>
  <si>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</si>
  <si>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</si>
  <si>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</si>
  <si>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</si>
  <si>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</si>
  <si>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</si>
  <si>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</si>
  <si>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</si>
  <si>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</si>
  <si>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</si>
  <si>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</si>
  <si>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</si>
  <si>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</si>
  <si>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</si>
  <si>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</si>
  <si>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</si>
  <si>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</si>
  <si>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</si>
  <si>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</si>
  <si>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</si>
  <si>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</si>
  <si>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</si>
  <si>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</si>
  <si>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</si>
  <si>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</si>
  <si>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</si>
  <si>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</si>
  <si>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</si>
  <si>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</si>
  <si>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</si>
  <si>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</si>
  <si>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</si>
  <si>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</si>
  <si>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</si>
  <si>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</si>
  <si>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</si>
  <si>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</si>
  <si>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</si>
  <si>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</si>
  <si>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</si>
  <si>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</si>
  <si>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</si>
  <si>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</si>
  <si>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</si>
  <si>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</si>
  <si>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</si>
  <si>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</si>
  <si>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</si>
  <si>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</si>
  <si>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</si>
  <si>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</si>
  <si>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</si>
  <si>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</si>
  <si>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</si>
  <si>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</si>
  <si>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</si>
  <si>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</si>
  <si>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</si>
  <si>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</si>
  <si>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</si>
  <si>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</si>
  <si>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</si>
  <si>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</si>
  <si>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</si>
  <si>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</si>
  <si>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</si>
  <si>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</si>
  <si>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</si>
  <si>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</si>
  <si>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</si>
  <si>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</si>
  <si>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</si>
  <si>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</si>
  <si>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</si>
  <si>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</si>
  <si>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</si>
  <si>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</si>
  <si>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</si>
  <si>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</si>
  <si>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</si>
  <si>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</si>
  <si>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</si>
  <si>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</si>
  <si>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</si>
  <si>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</si>
  <si>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</si>
  <si>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</si>
  <si>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</si>
  <si>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</si>
  <si>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</si>
  <si>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</si>
  <si>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</si>
  <si>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</si>
  <si>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</si>
  <si>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</si>
  <si>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</si>
  <si>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</si>
  <si>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</si>
  <si>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</si>
  <si>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</si>
  <si>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</si>
  <si>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</si>
  <si>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</si>
  <si>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</si>
  <si>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</si>
  <si>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</si>
  <si>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</si>
  <si>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</si>
  <si>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</si>
  <si>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</si>
  <si>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</si>
  <si>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</si>
  <si>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</si>
  <si>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</si>
  <si>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</si>
  <si>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</si>
  <si>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</si>
  <si>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</si>
  <si>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</si>
  <si>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</si>
  <si>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</si>
  <si>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</si>
  <si>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</si>
  <si>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</si>
  <si>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</si>
  <si>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</si>
  <si>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</si>
  <si>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</si>
  <si>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</si>
  <si>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</si>
  <si>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</si>
  <si>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</si>
  <si>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</si>
  <si>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</si>
  <si>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</si>
  <si>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</si>
  <si>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</si>
  <si>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</si>
  <si>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</si>
  <si>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</si>
  <si>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</si>
  <si>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</si>
  <si>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</si>
  <si>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</si>
  <si>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</si>
  <si>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</si>
  <si>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</si>
  <si>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</si>
  <si>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</si>
  <si>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</si>
  <si>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</si>
  <si>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</si>
  <si>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</si>
  <si>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</si>
  <si>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</si>
  <si>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</si>
  <si>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</si>
  <si>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</si>
  <si>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</si>
  <si>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</si>
  <si>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</si>
  <si>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</si>
  <si>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</si>
  <si>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</si>
  <si>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</si>
  <si>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</si>
  <si>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</si>
  <si>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</si>
  <si>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</si>
  <si>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</si>
  <si>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</si>
  <si>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</si>
  <si>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</si>
  <si>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</si>
  <si>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</si>
  <si>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</si>
  <si>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</si>
  <si>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</si>
  <si>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</si>
  <si>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</si>
  <si>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</si>
  <si>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</si>
  <si>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</si>
  <si>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</si>
  <si>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</si>
  <si>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</si>
  <si>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</si>
  <si>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</si>
  <si>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</si>
  <si>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</si>
  <si>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</si>
  <si>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</si>
  <si>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</si>
  <si>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</si>
  <si>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</si>
  <si>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</si>
  <si>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</si>
  <si>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</si>
  <si>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</si>
  <si>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</si>
  <si>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</si>
  <si>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</si>
  <si>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</si>
  <si>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</si>
  <si>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</si>
  <si>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</si>
  <si>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</si>
  <si>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</si>
  <si>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</si>
  <si>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</si>
  <si>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</si>
  <si>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</si>
  <si>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</si>
  <si>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</si>
  <si>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</si>
  <si>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</si>
  <si>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</si>
  <si>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</si>
  <si>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</si>
  <si>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</si>
  <si>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</si>
  <si>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</si>
  <si>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</si>
  <si>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</si>
  <si>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</si>
  <si>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</si>
  <si>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</si>
  <si>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</si>
  <si>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</si>
  <si>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</si>
  <si>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</si>
  <si>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</si>
  <si>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</si>
  <si>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</si>
  <si>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</si>
  <si>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</si>
  <si>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</si>
  <si>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</si>
  <si>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</si>
  <si>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</si>
  <si>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</si>
  <si>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</si>
  <si>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</si>
  <si>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</si>
  <si>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</si>
  <si>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</si>
  <si>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</si>
  <si>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</si>
  <si>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</si>
  <si>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</si>
  <si>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</si>
  <si>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</si>
  <si>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</si>
  <si>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</si>
  <si>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</si>
  <si>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</si>
  <si>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</si>
  <si>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</si>
  <si>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</si>
  <si>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</si>
  <si>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</si>
  <si>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</si>
  <si>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</si>
  <si>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</si>
  <si>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</si>
  <si>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</si>
  <si>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</si>
  <si>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</si>
  <si>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</si>
  <si>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</si>
  <si>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</si>
  <si>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</si>
  <si>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</si>
  <si>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</si>
  <si>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</si>
  <si>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</si>
  <si>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</si>
  <si>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</si>
  <si>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</si>
  <si>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</si>
  <si>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</si>
  <si>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</si>
  <si>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</si>
  <si>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</si>
  <si>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</si>
  <si>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</si>
  <si>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</si>
  <si>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</si>
  <si>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</si>
  <si>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</si>
  <si>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</si>
  <si>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</si>
  <si>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</si>
  <si>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</si>
  <si>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</si>
  <si>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</si>
  <si>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</si>
  <si>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</si>
  <si>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</si>
  <si>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</si>
  <si>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</si>
  <si>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</si>
  <si>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</si>
  <si>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</si>
  <si>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</si>
  <si>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</si>
  <si>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</si>
  <si>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</si>
  <si>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</si>
  <si>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</si>
  <si>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</si>
  <si>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</si>
  <si>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</si>
  <si>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</si>
  <si>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</si>
  <si>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</si>
  <si>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</si>
  <si>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</si>
  <si>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</si>
  <si>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</si>
  <si>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</si>
  <si>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</si>
  <si>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</si>
  <si>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</si>
  <si>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</si>
  <si>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</si>
  <si>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</si>
  <si>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</si>
  <si>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</si>
  <si>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</si>
  <si>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</si>
  <si>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</si>
  <si>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</si>
  <si>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</si>
  <si>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</si>
  <si>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</si>
  <si>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</si>
  <si>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</si>
  <si>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</si>
  <si>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</si>
  <si>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</si>
  <si>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</si>
  <si>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</si>
  <si>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</si>
  <si>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</si>
  <si>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</si>
  <si>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</si>
  <si>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</si>
  <si>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</si>
  <si>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</si>
  <si>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</si>
  <si>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</si>
  <si>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</si>
  <si>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</si>
  <si>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</si>
  <si>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</si>
  <si>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</si>
  <si>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</si>
  <si>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</si>
  <si>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</si>
  <si>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</si>
  <si>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</si>
  <si>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</si>
  <si>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</si>
  <si>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</si>
  <si>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</si>
  <si>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</si>
  <si>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</si>
  <si>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</si>
  <si>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</si>
  <si>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</si>
  <si>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</si>
  <si>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</si>
  <si>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</si>
  <si>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</si>
  <si>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</si>
  <si>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</si>
  <si>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</si>
  <si>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</si>
  <si>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</si>
  <si>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</si>
  <si>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</si>
  <si>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</si>
  <si>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</si>
  <si>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</si>
  <si>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</si>
  <si>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</si>
  <si>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</si>
  <si>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</si>
  <si>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</si>
  <si>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</si>
  <si>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</si>
  <si>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</si>
  <si>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</si>
  <si>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</si>
  <si>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</si>
  <si>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</si>
  <si>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</si>
  <si>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</si>
  <si>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</si>
  <si>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</si>
  <si>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</si>
  <si>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</si>
  <si>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</si>
  <si>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</si>
  <si>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</si>
  <si>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</si>
  <si>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</si>
  <si>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</si>
  <si>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</si>
  <si>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</si>
  <si>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</si>
  <si>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</si>
  <si>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</si>
  <si>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</si>
  <si>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</si>
  <si>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</si>
  <si>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</si>
  <si>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</si>
  <si>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</si>
  <si>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</si>
  <si>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</si>
  <si>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</si>
  <si>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</si>
  <si>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</si>
  <si>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</si>
  <si>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</si>
  <si>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</si>
  <si>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</si>
  <si>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</si>
  <si>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</si>
  <si>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</si>
  <si>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</si>
  <si>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</si>
  <si>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</si>
  <si>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</si>
  <si>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</si>
  <si>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</si>
  <si>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</si>
  <si>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</si>
  <si>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</si>
  <si>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</si>
  <si>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</si>
  <si>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</si>
  <si>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</si>
  <si>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</si>
  <si>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</si>
  <si>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</si>
  <si>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</si>
  <si>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</si>
  <si>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</si>
  <si>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</si>
  <si>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</si>
  <si>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</si>
  <si>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</si>
  <si>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</si>
  <si>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</si>
  <si>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</si>
  <si>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</si>
  <si>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</si>
  <si>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</si>
  <si>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</si>
  <si>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</si>
  <si>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</si>
  <si>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</si>
  <si>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</si>
  <si>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</si>
  <si>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</si>
  <si>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</si>
  <si>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</si>
  <si>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</si>
  <si>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</si>
  <si>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</si>
  <si>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</si>
  <si>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</si>
  <si>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</si>
  <si>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</si>
  <si>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</si>
  <si>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</si>
  <si>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</si>
  <si>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</si>
  <si>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</si>
  <si>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</si>
  <si>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</si>
  <si>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</si>
  <si>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</si>
  <si>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</si>
  <si>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</si>
  <si>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</si>
  <si>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</si>
  <si>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</si>
  <si>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</si>
  <si>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</si>
  <si>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</si>
  <si>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</si>
  <si>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</si>
  <si>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</si>
  <si>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</si>
  <si>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</si>
  <si>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</si>
  <si>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</si>
  <si>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</si>
  <si>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</si>
  <si>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</si>
  <si>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</si>
  <si>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</si>
  <si>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</si>
  <si>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</si>
  <si>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</si>
  <si>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</si>
  <si>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</si>
  <si>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</si>
  <si>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</si>
  <si>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</si>
  <si>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</si>
  <si>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</si>
  <si>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</si>
  <si>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</si>
  <si>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</si>
  <si>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</si>
  <si>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</si>
  <si>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</si>
  <si>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</si>
  <si>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</si>
  <si>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</si>
  <si>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</si>
  <si>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</si>
  <si>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</si>
  <si>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</si>
  <si>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</si>
  <si>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</si>
  <si>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</si>
  <si>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</si>
  <si>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</si>
  <si>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</si>
  <si>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</si>
  <si>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</si>
  <si>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</si>
  <si>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</si>
  <si>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</si>
  <si>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</si>
  <si>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</si>
  <si>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</si>
  <si>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</si>
  <si>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</si>
  <si>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</si>
  <si>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</si>
  <si>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</si>
  <si>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</si>
  <si>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</si>
  <si>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</si>
  <si>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</si>
  <si>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</si>
  <si>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</si>
  <si>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</si>
  <si>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</si>
  <si>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</si>
  <si>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</si>
  <si>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</si>
  <si>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</si>
  <si>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</si>
  <si>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</si>
  <si>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</si>
  <si>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</si>
  <si>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</si>
  <si>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</si>
  <si>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</si>
  <si>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</si>
  <si>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</si>
  <si>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</si>
  <si>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</si>
  <si>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</si>
  <si>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</si>
  <si>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</si>
  <si>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</si>
  <si>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</si>
  <si>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</si>
  <si>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</si>
  <si>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</si>
  <si>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</si>
  <si>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</si>
  <si>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</si>
  <si>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</si>
  <si>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</si>
  <si>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</si>
  <si>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</si>
  <si>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</si>
  <si>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</si>
  <si>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</si>
  <si>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</si>
  <si>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</si>
  <si>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</si>
  <si>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</si>
  <si>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</si>
  <si>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</si>
  <si>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</si>
  <si>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</si>
  <si>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</si>
  <si>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</si>
  <si>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</si>
  <si>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</si>
  <si>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</si>
  <si>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</si>
  <si>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</si>
  <si>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</si>
  <si>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</si>
  <si>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</si>
  <si>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</si>
  <si>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</si>
  <si>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</si>
  <si>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</si>
  <si>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</si>
  <si>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</si>
  <si>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</si>
  <si>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</si>
  <si>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</si>
  <si>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</si>
  <si>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</si>
  <si>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</si>
  <si>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</si>
  <si>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</si>
  <si>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</si>
  <si>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</si>
  <si>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</si>
  <si>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</si>
  <si>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</si>
  <si>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</si>
  <si>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</si>
  <si>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</si>
  <si>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</si>
  <si>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</si>
  <si>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</si>
  <si>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</si>
  <si>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</si>
  <si>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</si>
  <si>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</si>
  <si>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</si>
  <si>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</si>
  <si>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</si>
  <si>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</si>
  <si>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</si>
  <si>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</si>
  <si>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</si>
  <si>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</si>
  <si>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</si>
  <si>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</si>
  <si>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</si>
  <si>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</si>
  <si>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</si>
  <si>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</si>
  <si>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</si>
  <si>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</si>
  <si>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</si>
  <si>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</si>
  <si>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</si>
  <si>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</si>
  <si>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</si>
  <si>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</si>
  <si>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</si>
  <si>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</si>
  <si>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</si>
  <si>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</si>
  <si>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</si>
  <si>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</si>
  <si>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</si>
  <si>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</si>
  <si>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</si>
  <si>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</si>
  <si>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</si>
  <si>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</si>
  <si>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</si>
  <si>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</si>
  <si>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</si>
  <si>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</si>
  <si>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</si>
  <si>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</si>
  <si>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</si>
  <si>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</si>
  <si>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</si>
  <si>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</si>
  <si>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</si>
  <si>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</si>
  <si>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</si>
  <si>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</si>
  <si>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</si>
  <si>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</si>
  <si>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</si>
  <si>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</si>
  <si>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</si>
  <si>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</si>
  <si>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</si>
  <si>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</si>
  <si>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</si>
  <si>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</si>
  <si>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</si>
  <si>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</si>
  <si>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</si>
  <si>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</si>
  <si>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</si>
  <si>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</si>
  <si>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</si>
  <si>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</si>
  <si>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</si>
  <si>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</si>
  <si>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</si>
  <si>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</si>
  <si>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</si>
  <si>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</si>
  <si>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</si>
  <si>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</si>
  <si>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</si>
  <si>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</si>
  <si>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</si>
  <si>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</si>
  <si>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</si>
  <si>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</si>
  <si>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</si>
  <si>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</si>
  <si>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</si>
  <si>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</si>
  <si>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</si>
  <si>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</si>
  <si>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</si>
  <si>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</si>
  <si>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</si>
  <si>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</si>
  <si>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</si>
  <si>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</si>
  <si>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</si>
  <si>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</si>
  <si>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</si>
  <si>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</si>
  <si>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</si>
  <si>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</si>
  <si>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</si>
  <si>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</si>
  <si>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</si>
  <si>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</si>
  <si>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</si>
  <si>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</si>
  <si>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</si>
  <si>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</si>
  <si>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</si>
  <si>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</si>
  <si>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</si>
  <si>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</si>
  <si>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</si>
  <si>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</si>
  <si>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</si>
  <si>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</si>
  <si>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</si>
  <si>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</si>
  <si>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</si>
  <si>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</si>
  <si>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</si>
  <si>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</si>
  <si>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</si>
  <si>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</si>
  <si>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</si>
  <si>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</si>
  <si>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</si>
  <si>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</si>
  <si>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</si>
  <si>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</si>
  <si>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</si>
  <si>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</si>
  <si>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</si>
  <si>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</si>
  <si>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</si>
  <si>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</si>
  <si>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</si>
  <si>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</si>
  <si>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</si>
  <si>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</si>
  <si>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</si>
  <si>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</si>
  <si>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</si>
  <si>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</si>
  <si>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</si>
  <si>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</si>
  <si>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</si>
  <si>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</si>
  <si>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</si>
  <si>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</si>
  <si>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</si>
  <si>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</si>
  <si>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</si>
  <si>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</si>
  <si>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</si>
  <si>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</si>
  <si>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</si>
  <si>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</si>
  <si>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</si>
  <si>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</si>
  <si>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</si>
  <si>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</si>
  <si>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</si>
  <si>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</si>
  <si>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</si>
  <si>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</si>
  <si>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</si>
  <si>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</si>
  <si>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</si>
  <si>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</si>
  <si>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</si>
  <si>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</si>
  <si>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</si>
  <si>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</si>
  <si>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</si>
  <si>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</si>
  <si>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</si>
  <si>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</si>
  <si>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</si>
  <si>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</si>
  <si>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</si>
  <si>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</si>
  <si>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</si>
  <si>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</si>
  <si>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</si>
  <si>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</si>
  <si>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</si>
  <si>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</si>
  <si>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</si>
  <si>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</si>
  <si>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</si>
  <si>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</si>
  <si>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</si>
  <si>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</si>
  <si>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</si>
  <si>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</si>
  <si>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</si>
  <si>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</si>
  <si>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</si>
  <si>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</si>
  <si>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</si>
  <si>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</si>
  <si>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</si>
  <si>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</si>
  <si>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</si>
  <si>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</si>
  <si>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</si>
  <si>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</si>
  <si>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</si>
  <si>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</si>
  <si>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</si>
  <si>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</si>
  <si>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</si>
  <si>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</si>
  <si>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</si>
  <si>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</si>
  <si>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</si>
  <si>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</si>
  <si>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</si>
  <si>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</si>
  <si>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</si>
  <si>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</si>
  <si>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</si>
  <si>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</si>
  <si>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</si>
  <si>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</si>
  <si>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</si>
  <si>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</si>
  <si>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</si>
  <si>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</si>
  <si>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</si>
  <si>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</si>
  <si>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</si>
  <si>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</si>
  <si>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</si>
  <si>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</si>
  <si>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</si>
  <si>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</si>
  <si>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</si>
  <si>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</si>
  <si>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</si>
  <si>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</si>
  <si>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</si>
  <si>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</si>
  <si>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</si>
  <si>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</si>
  <si>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</si>
  <si>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</si>
  <si>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</si>
  <si>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</si>
  <si>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</si>
  <si>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</si>
  <si>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</si>
  <si>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</si>
  <si>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</si>
  <si>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</si>
  <si>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</si>
  <si>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</si>
  <si>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</si>
  <si>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</si>
  <si>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</si>
  <si>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</si>
  <si>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</si>
  <si>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</si>
  <si>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</si>
  <si>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</si>
  <si>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</si>
  <si>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</si>
  <si>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</si>
  <si>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</si>
  <si>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</si>
  <si>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</si>
  <si>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</si>
  <si>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</si>
  <si>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</si>
  <si>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</si>
  <si>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</si>
  <si>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</si>
  <si>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</si>
  <si>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</si>
  <si>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</si>
  <si>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</si>
  <si>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</si>
  <si>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</si>
  <si>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</si>
  <si>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</si>
  <si>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</si>
  <si>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</si>
  <si>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</si>
  <si>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</si>
  <si>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</si>
  <si>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</si>
  <si>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</si>
  <si>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</si>
  <si>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</si>
  <si>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</si>
  <si>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</si>
  <si>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</si>
  <si>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</si>
  <si>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</si>
  <si>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</si>
  <si>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</si>
  <si>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</si>
  <si>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</si>
  <si>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</si>
  <si>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</si>
  <si>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</si>
  <si>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</si>
  <si>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</si>
  <si>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</si>
  <si>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</si>
  <si>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</si>
  <si>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</si>
  <si>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</si>
  <si>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</si>
  <si>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</si>
  <si>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</si>
  <si>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</si>
  <si>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</si>
  <si>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</si>
  <si>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</si>
  <si>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</si>
  <si>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</si>
  <si>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</si>
  <si>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</si>
  <si>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</si>
  <si>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</si>
  <si>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</si>
  <si>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</si>
  <si>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</si>
  <si>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</si>
  <si>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</si>
  <si>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</si>
  <si>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</si>
  <si>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</si>
  <si>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</si>
  <si>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</si>
  <si>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</si>
  <si>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</si>
  <si>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</si>
  <si>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</si>
  <si>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</si>
  <si>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</si>
  <si>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</si>
  <si>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</si>
  <si>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</si>
  <si>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</si>
  <si>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</si>
  <si>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</si>
  <si>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</si>
  <si>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</si>
  <si>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</si>
  <si>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</si>
  <si>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</si>
  <si>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</si>
  <si>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</si>
  <si>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</si>
  <si>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</si>
  <si>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</si>
  <si>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</si>
  <si>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</si>
  <si>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</si>
  <si>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</si>
  <si>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</si>
  <si>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</si>
  <si>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</si>
  <si>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</si>
  <si>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</si>
  <si>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</si>
  <si>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</si>
  <si>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</si>
  <si>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</si>
  <si>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</si>
  <si>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</si>
  <si>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</si>
  <si>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</si>
  <si>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</si>
  <si>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</si>
  <si>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</si>
  <si>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</si>
  <si>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</si>
  <si>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</si>
  <si>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</si>
  <si>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</si>
  <si>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</si>
  <si>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</si>
  <si>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</si>
  <si>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</si>
  <si>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</si>
  <si>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</si>
  <si>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</si>
  <si>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</si>
  <si>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</si>
  <si>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</si>
  <si>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</si>
  <si>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</si>
  <si>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</si>
  <si>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</si>
  <si>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</si>
  <si>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</si>
  <si>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</si>
  <si>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</si>
  <si>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</si>
  <si>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</si>
  <si>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</si>
  <si>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</si>
  <si>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</si>
  <si>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</si>
  <si>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</si>
  <si>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</si>
  <si>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</si>
  <si>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</si>
  <si>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</si>
  <si>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</si>
  <si>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</si>
  <si>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</si>
  <si>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</si>
  <si>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</si>
  <si>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</si>
  <si>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</si>
  <si>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</si>
  <si>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</si>
  <si>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</si>
  <si>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</si>
  <si>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</si>
  <si>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</si>
  <si>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</si>
  <si>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</si>
  <si>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</si>
  <si>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</si>
  <si>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</si>
  <si>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</si>
  <si>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</si>
  <si>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</si>
  <si>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</si>
  <si>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</si>
  <si>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</si>
  <si>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</si>
  <si>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</si>
  <si>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</si>
  <si>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</si>
  <si>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</si>
  <si>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</si>
  <si>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</si>
  <si>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</si>
  <si>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</si>
  <si>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</si>
  <si>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</si>
  <si>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</si>
  <si>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</si>
  <si>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</si>
  <si>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</si>
  <si>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</si>
  <si>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</si>
  <si>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</si>
  <si>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</si>
  <si>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</si>
  <si>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</si>
  <si>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</si>
  <si>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</si>
  <si>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</si>
  <si>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</si>
  <si>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</si>
  <si>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</si>
  <si>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</si>
  <si>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</si>
  <si>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</si>
  <si>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</si>
  <si>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</si>
  <si>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</si>
  <si>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</si>
  <si>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</si>
  <si>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</si>
  <si>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</si>
  <si>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</si>
  <si>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</si>
  <si>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</si>
  <si>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</si>
  <si>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</si>
  <si>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</si>
  <si>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</si>
  <si>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</si>
  <si>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</si>
  <si>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</si>
  <si>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</si>
  <si>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</si>
  <si>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</si>
  <si>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</si>
  <si>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</si>
  <si>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</si>
  <si>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</si>
  <si>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</si>
  <si>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</si>
  <si>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</si>
  <si>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</si>
  <si>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</si>
  <si>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</si>
  <si>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</si>
  <si>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</si>
  <si>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</si>
  <si>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</si>
  <si>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</si>
  <si>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</si>
  <si>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</si>
  <si>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</si>
  <si>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</si>
  <si>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</si>
  <si>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</si>
  <si>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</si>
  <si>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</si>
  <si>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</si>
  <si>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</si>
  <si>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</si>
  <si>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</si>
  <si>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</si>
  <si>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</si>
  <si>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</si>
  <si>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</si>
  <si>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</si>
  <si>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</si>
  <si>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</si>
  <si>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</si>
  <si>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</si>
  <si>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</si>
  <si>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</si>
  <si>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</si>
  <si>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</si>
  <si>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</si>
  <si>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</si>
  <si>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</si>
  <si>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</si>
  <si>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</si>
  <si>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</si>
  <si>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</si>
  <si>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</si>
  <si>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</si>
  <si>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</si>
  <si>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</si>
  <si>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</si>
  <si>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</si>
  <si>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</si>
  <si>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</si>
  <si>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</si>
  <si>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</si>
  <si>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</si>
  <si>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</si>
  <si>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</si>
  <si>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</si>
  <si>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</si>
  <si>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</si>
  <si>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</si>
  <si>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</si>
  <si>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</si>
  <si>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</si>
  <si>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</si>
  <si>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</si>
  <si>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</si>
  <si>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</si>
  <si>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</si>
  <si>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</si>
  <si>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</si>
  <si>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</si>
  <si>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</si>
  <si>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</si>
  <si>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</si>
  <si>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</si>
  <si>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</si>
  <si>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</si>
  <si>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</si>
  <si>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</si>
  <si>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</si>
  <si>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</si>
  <si>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</si>
  <si>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</si>
  <si>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</si>
  <si>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</si>
  <si>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</si>
  <si>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</si>
  <si>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</si>
  <si>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</si>
  <si>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</si>
  <si>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</si>
  <si>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</si>
  <si>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</si>
  <si>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</si>
  <si>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</si>
  <si>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</si>
  <si>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</si>
  <si>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</si>
  <si>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</si>
  <si>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</si>
  <si>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</si>
  <si>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</si>
  <si>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</si>
  <si>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</si>
  <si>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</si>
  <si>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</si>
  <si>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</si>
  <si>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</si>
  <si>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</si>
  <si>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</si>
  <si>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</si>
  <si>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</si>
  <si>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</si>
  <si>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</si>
  <si>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</si>
  <si>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</si>
  <si>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</si>
  <si>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</si>
  <si>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</si>
  <si>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</si>
  <si>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</si>
  <si>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</si>
  <si>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</si>
  <si>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</si>
  <si>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</si>
  <si>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</si>
  <si>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</si>
  <si>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</si>
  <si>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</si>
  <si>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</si>
  <si>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</si>
  <si>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</si>
  <si>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</si>
  <si>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</si>
  <si>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</si>
  <si>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</si>
  <si>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</si>
  <si>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</si>
  <si>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</si>
  <si>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</si>
  <si>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</si>
  <si>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</si>
  <si>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</si>
  <si>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</si>
  <si>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</si>
  <si>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</si>
  <si>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</si>
  <si>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</si>
  <si>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</si>
  <si>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</si>
  <si>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</si>
  <si>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</si>
  <si>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</si>
  <si>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</si>
  <si>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</si>
  <si>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</si>
  <si>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</si>
  <si>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</si>
  <si>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</si>
  <si>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</si>
  <si>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</si>
  <si>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</si>
  <si>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</si>
  <si>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</si>
  <si>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</si>
  <si>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</si>
  <si>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</si>
  <si>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</si>
  <si>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</si>
  <si>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</si>
  <si>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</si>
  <si>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</si>
  <si>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</si>
  <si>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</si>
  <si>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</si>
  <si>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</si>
  <si>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</si>
  <si>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</si>
  <si>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</si>
  <si>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</si>
  <si>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</si>
  <si>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</si>
  <si>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</si>
  <si>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</si>
  <si>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</si>
  <si>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</si>
  <si>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</si>
  <si>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</si>
  <si>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</si>
  <si>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</si>
  <si>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</si>
  <si>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</si>
  <si>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</si>
  <si>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</si>
  <si>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</si>
  <si>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</si>
  <si>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</si>
  <si>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</si>
  <si>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</si>
  <si>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</si>
  <si>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</si>
  <si>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</si>
  <si>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</si>
  <si>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</si>
  <si>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</si>
  <si>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</si>
  <si>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</si>
  <si>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</si>
  <si>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</si>
  <si>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</si>
  <si>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</si>
  <si>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</si>
  <si>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</si>
  <si>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</si>
  <si>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</si>
  <si>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</si>
  <si>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</si>
  <si>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</si>
  <si>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</si>
  <si>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</si>
  <si>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</si>
  <si>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</si>
  <si>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</si>
  <si>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</si>
  <si>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</si>
  <si>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</si>
  <si>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</si>
  <si>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</si>
  <si>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</si>
  <si>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</si>
  <si>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</si>
  <si>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</si>
  <si>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</si>
  <si>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</si>
  <si>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</si>
  <si>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</si>
  <si>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</si>
  <si>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</si>
  <si>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</si>
  <si>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</si>
  <si>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</si>
  <si>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</si>
  <si>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</si>
  <si>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</si>
  <si>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</si>
  <si>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</si>
  <si>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</si>
  <si>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</si>
  <si>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</si>
  <si>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</si>
  <si>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</si>
  <si>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</si>
  <si>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</si>
  <si>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</si>
  <si>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</si>
  <si>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</si>
  <si>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</si>
  <si>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</si>
  <si>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</si>
  <si>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</si>
  <si>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</si>
  <si>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</si>
  <si>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</si>
  <si>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</si>
  <si>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</si>
  <si>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</si>
  <si>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</si>
  <si>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</si>
  <si>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</si>
  <si>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</si>
  <si>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</si>
  <si>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</si>
  <si>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</si>
  <si>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</si>
  <si>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</si>
  <si>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</si>
  <si>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</si>
  <si>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</si>
  <si>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</si>
  <si>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</si>
  <si>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</si>
  <si>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</si>
  <si>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</si>
  <si>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</si>
  <si>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</si>
  <si>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</si>
  <si>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</si>
  <si>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</si>
  <si>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</si>
  <si>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</si>
  <si>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</si>
  <si>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</si>
  <si>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</si>
  <si>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</si>
  <si>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</si>
  <si>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</si>
  <si>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</si>
  <si>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</si>
  <si>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</si>
  <si>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</si>
  <si>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</si>
  <si>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</si>
  <si>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</si>
  <si>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</si>
  <si>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</si>
  <si>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</si>
  <si>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</si>
  <si>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</si>
  <si>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</si>
  <si>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</si>
  <si>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</si>
  <si>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</si>
  <si>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</si>
  <si>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</si>
  <si>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</si>
  <si>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</si>
  <si>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</si>
  <si>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</si>
  <si>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</si>
  <si>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</si>
  <si>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</si>
  <si>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</si>
  <si>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</si>
  <si>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</si>
  <si>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</si>
  <si>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</si>
  <si>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</si>
  <si>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</si>
  <si>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</si>
  <si>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</si>
  <si>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</si>
  <si>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</si>
  <si>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</si>
  <si>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</si>
  <si>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</si>
  <si>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</si>
  <si>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</si>
  <si>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</si>
  <si>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</si>
  <si>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</si>
  <si>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</si>
  <si>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</si>
  <si>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</si>
  <si>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</si>
  <si>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</si>
  <si>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</si>
  <si>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</si>
  <si>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</si>
  <si>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</si>
  <si>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</si>
  <si>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</si>
  <si>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</si>
  <si>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</si>
  <si>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</si>
  <si>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</si>
  <si>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</si>
  <si>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</si>
  <si>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</si>
  <si>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</si>
  <si>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</si>
  <si>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</si>
  <si>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</si>
  <si>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</si>
  <si>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</si>
  <si>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</si>
  <si>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</si>
  <si>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</si>
  <si>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</si>
  <si>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</si>
  <si>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</si>
  <si>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</si>
  <si>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</si>
  <si>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</si>
  <si>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</si>
  <si>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</si>
  <si>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</si>
  <si>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</si>
  <si>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</si>
  <si>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</si>
  <si>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</si>
  <si>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</si>
  <si>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</si>
  <si>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</si>
  <si>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</si>
  <si>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</si>
  <si>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</si>
  <si>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</si>
  <si>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</si>
  <si>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</si>
  <si>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</si>
  <si>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</si>
  <si>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</si>
  <si>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</si>
  <si>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</si>
  <si>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</si>
  <si>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</si>
  <si>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</si>
  <si>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</si>
  <si>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</si>
  <si>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</si>
  <si>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</si>
  <si>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</si>
  <si>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</si>
  <si>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</si>
  <si>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</si>
  <si>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</si>
  <si>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</si>
  <si>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</si>
  <si>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</si>
  <si>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</si>
  <si>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</si>
  <si>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</si>
  <si>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</si>
  <si>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</si>
  <si>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</si>
  <si>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</si>
  <si>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</si>
  <si>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</si>
  <si>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</si>
  <si>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</si>
  <si>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</si>
  <si>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</si>
  <si>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</si>
  <si>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</si>
  <si>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</si>
  <si>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</si>
  <si>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</si>
  <si>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</si>
  <si>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</si>
  <si>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</si>
  <si>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</si>
  <si>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</si>
  <si>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</si>
  <si>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</si>
  <si>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</si>
  <si>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</si>
  <si>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</si>
  <si>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</si>
  <si>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</si>
  <si>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</si>
  <si>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</si>
  <si>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</si>
  <si>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</si>
  <si>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</si>
  <si>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</si>
  <si>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</si>
  <si>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</si>
  <si>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</si>
  <si>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</si>
  <si>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</si>
  <si>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</si>
  <si>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</si>
  <si>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</si>
  <si>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</si>
  <si>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</si>
  <si>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</si>
  <si>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</si>
  <si>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</si>
  <si>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</si>
  <si>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</si>
  <si>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</si>
  <si>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</si>
  <si>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</si>
  <si>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</si>
  <si>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</si>
  <si>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</si>
  <si>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</si>
  <si>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</si>
  <si>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</si>
  <si>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</si>
  <si>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</si>
  <si>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</si>
  <si>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</si>
  <si>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</si>
  <si>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</si>
  <si>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</si>
  <si>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</si>
  <si>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</si>
  <si>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</si>
  <si>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</si>
  <si>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</si>
  <si>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</si>
  <si>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</si>
  <si>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</si>
  <si>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</si>
  <si>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</si>
  <si>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</si>
  <si>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</si>
  <si>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</si>
  <si>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</si>
  <si>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</si>
  <si>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</si>
  <si>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</si>
  <si>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</si>
  <si>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</si>
  <si>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</si>
  <si>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</si>
  <si>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</si>
  <si>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</si>
  <si>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</si>
  <si>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</si>
  <si>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</si>
  <si>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</si>
  <si>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</si>
  <si>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</si>
  <si>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</si>
  <si>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</si>
  <si>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</si>
  <si>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</si>
  <si>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</si>
  <si>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</si>
  <si>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</si>
  <si>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</si>
  <si>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</si>
  <si>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</si>
  <si>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</si>
  <si>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</si>
  <si>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</si>
  <si>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</si>
  <si>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</si>
  <si>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</si>
  <si>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</si>
  <si>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</si>
  <si>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</si>
  <si>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</si>
  <si>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</si>
  <si>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</si>
  <si>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</si>
  <si>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</si>
  <si>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</si>
  <si>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</si>
  <si>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</si>
  <si>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</si>
  <si>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</si>
  <si>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</si>
  <si>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</si>
  <si>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</si>
  <si>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</si>
  <si>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</si>
  <si>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</si>
  <si>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</si>
  <si>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</si>
  <si>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</si>
  <si>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</si>
  <si>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</si>
  <si>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</si>
  <si>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</si>
  <si>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</si>
  <si>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</si>
  <si>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</si>
  <si>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</si>
  <si>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</si>
  <si>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</si>
  <si>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</si>
  <si>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</si>
  <si>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</si>
  <si>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</si>
  <si>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</si>
  <si>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</si>
  <si>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</si>
  <si>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</si>
  <si>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</si>
  <si>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</si>
  <si>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</si>
  <si>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</si>
  <si>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</si>
  <si>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</si>
  <si>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</si>
  <si>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</si>
  <si>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</si>
  <si>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</si>
  <si>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</si>
  <si>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</si>
  <si>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</si>
  <si>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</si>
  <si>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</si>
  <si>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</si>
  <si>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</si>
  <si>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</si>
  <si>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</si>
  <si>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</si>
  <si>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</si>
  <si>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</si>
  <si>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</si>
  <si>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</si>
  <si>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</si>
  <si>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</si>
  <si>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</si>
  <si>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</si>
  <si>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</si>
  <si>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</si>
  <si>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</si>
  <si>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</si>
  <si>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</si>
  <si>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</si>
  <si>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</si>
  <si>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</si>
  <si>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</si>
  <si>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</si>
  <si>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</si>
  <si>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</si>
  <si>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</si>
  <si>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</si>
  <si>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</si>
  <si>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</si>
  <si>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</si>
  <si>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</si>
  <si>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</si>
  <si>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</si>
  <si>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</si>
  <si>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</si>
  <si>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</si>
  <si>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</si>
  <si>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</si>
  <si>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</si>
  <si>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</si>
  <si>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</si>
  <si>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</si>
  <si>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</si>
  <si>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</si>
  <si>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</si>
  <si>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</si>
  <si>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</si>
  <si>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</si>
  <si>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</si>
  <si>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</si>
  <si>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</si>
  <si>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</si>
  <si>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</si>
  <si>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</si>
  <si>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</si>
  <si>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</si>
  <si>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</si>
  <si>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</si>
  <si>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</si>
  <si>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</si>
  <si>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</si>
  <si>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</si>
  <si>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</si>
  <si>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</si>
  <si>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</si>
  <si>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</si>
  <si>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</si>
  <si>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</si>
  <si>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</si>
  <si>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</si>
  <si>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</si>
  <si>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</si>
  <si>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</si>
  <si>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</si>
  <si>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</si>
  <si>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</si>
  <si>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</si>
  <si>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</si>
  <si>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</si>
  <si>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</si>
  <si>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</si>
  <si>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</si>
  <si>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</si>
  <si>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</si>
  <si>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</si>
  <si>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</si>
  <si>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</si>
  <si>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</si>
  <si>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</si>
  <si>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</si>
  <si>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</si>
  <si>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</si>
  <si>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</si>
  <si>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</si>
  <si>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</si>
  <si>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</si>
  <si>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</si>
  <si>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</si>
  <si>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</si>
  <si>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</si>
  <si>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</si>
  <si>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</si>
  <si>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</si>
  <si>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</si>
  <si>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</si>
  <si>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</si>
  <si>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</si>
  <si>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</si>
  <si>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</si>
  <si>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</si>
  <si>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</si>
  <si>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</si>
  <si>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</si>
  <si>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</si>
  <si>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</si>
  <si>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</si>
  <si>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</si>
  <si>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</si>
  <si>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</si>
  <si>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</si>
  <si>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</si>
  <si>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</si>
  <si>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</si>
  <si>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</si>
  <si>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</si>
  <si>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</si>
  <si>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</si>
  <si>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</si>
  <si>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</si>
  <si>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</si>
  <si>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</si>
  <si>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</si>
  <si>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</si>
  <si>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</si>
  <si>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</si>
  <si>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</si>
  <si>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</si>
  <si>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</si>
  <si>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</si>
  <si>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</si>
  <si>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</si>
  <si>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</si>
  <si>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</si>
  <si>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</si>
  <si>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</si>
  <si>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</si>
  <si>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</si>
  <si>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</si>
  <si>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</si>
  <si>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</si>
  <si>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</si>
  <si>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</si>
  <si>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</si>
  <si>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</si>
  <si>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</si>
  <si>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</si>
  <si>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</si>
  <si>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</si>
  <si>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</si>
  <si>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</si>
  <si>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</si>
  <si>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</si>
  <si>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</si>
  <si>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</si>
  <si>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</si>
  <si>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</si>
  <si>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</si>
  <si>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</si>
  <si>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</si>
  <si>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</si>
  <si>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</si>
  <si>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</si>
  <si>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</si>
  <si>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</si>
  <si>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</si>
  <si>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</si>
  <si>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</si>
  <si>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</si>
  <si>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</si>
  <si>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</si>
  <si>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</si>
  <si>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</si>
  <si>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</si>
  <si>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</si>
  <si>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</si>
  <si>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</si>
  <si>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</si>
  <si>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</si>
  <si>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</si>
  <si>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</si>
  <si>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</si>
  <si>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</si>
  <si>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</si>
  <si>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</si>
  <si>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</si>
  <si>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</si>
  <si>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</si>
  <si>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</si>
  <si>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</si>
  <si>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</si>
  <si>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</si>
  <si>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</si>
  <si>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</si>
  <si>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</si>
  <si>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</si>
  <si>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</si>
  <si>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</si>
  <si>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</si>
  <si>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</si>
  <si>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</si>
  <si>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</si>
  <si>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</si>
  <si>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</si>
  <si>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</si>
  <si>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</si>
  <si>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</si>
  <si>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</si>
  <si>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</si>
  <si>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</si>
  <si>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</si>
  <si>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</si>
  <si>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</si>
  <si>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</si>
  <si>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</si>
  <si>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</si>
  <si>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</si>
  <si>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</si>
  <si>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</si>
  <si>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</si>
  <si>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</si>
  <si>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</si>
  <si>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</si>
  <si>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</si>
  <si>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</si>
  <si>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</si>
  <si>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</si>
  <si>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</si>
  <si>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</si>
  <si>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</si>
  <si>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</si>
  <si>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</si>
  <si>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</si>
  <si>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</si>
  <si>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</si>
  <si>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</si>
  <si>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</si>
  <si>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</si>
  <si>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</si>
  <si>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</si>
  <si>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</si>
  <si>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</si>
  <si>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</si>
  <si>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</si>
  <si>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</si>
  <si>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</si>
  <si>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</si>
  <si>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</si>
  <si>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</si>
  <si>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</si>
  <si>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</si>
  <si>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</si>
  <si>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</si>
  <si>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</si>
  <si>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</si>
  <si>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</si>
  <si>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</si>
  <si>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</si>
  <si>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</si>
  <si>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</si>
  <si>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</si>
  <si>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</si>
  <si>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</si>
  <si>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</si>
  <si>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</si>
  <si>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</si>
  <si>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</si>
  <si>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</si>
  <si>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</si>
  <si>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</si>
  <si>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</si>
  <si>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</si>
  <si>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</si>
  <si>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</si>
  <si>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</si>
  <si>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</si>
  <si>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</si>
  <si>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</si>
  <si>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</si>
  <si>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</si>
  <si>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</si>
  <si>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</si>
  <si>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</si>
  <si>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</si>
  <si>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</si>
  <si>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</si>
  <si>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</si>
  <si>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</si>
  <si>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</si>
  <si>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</si>
  <si>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</si>
  <si>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</si>
  <si>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</si>
  <si>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</si>
  <si>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</si>
  <si>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</si>
  <si>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</si>
  <si>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</si>
  <si>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</si>
  <si>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</si>
  <si>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</si>
  <si>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</si>
  <si>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</si>
  <si>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</si>
  <si>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</si>
  <si>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</si>
  <si>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</si>
  <si>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</si>
  <si>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</si>
  <si>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</si>
  <si>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</si>
  <si>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</si>
  <si>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</si>
  <si>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</si>
  <si>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</si>
  <si>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</si>
  <si>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</si>
  <si>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</si>
  <si>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</si>
  <si>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</si>
  <si>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</si>
  <si>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</si>
  <si>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</si>
  <si>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</si>
  <si>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</si>
  <si>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</si>
  <si>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</si>
  <si>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</si>
  <si>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</si>
  <si>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</si>
  <si>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</si>
  <si>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</si>
  <si>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</si>
  <si>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</si>
  <si>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</si>
  <si>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</si>
  <si>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</si>
  <si>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</si>
  <si>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</si>
  <si>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</si>
  <si>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</si>
  <si>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</si>
  <si>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</si>
  <si>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</si>
  <si>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</si>
  <si>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</si>
  <si>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</si>
  <si>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</si>
  <si>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</si>
  <si>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</si>
  <si>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</si>
  <si>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</si>
  <si>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</si>
  <si>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</si>
  <si>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</si>
  <si>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</si>
  <si>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</si>
  <si>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</si>
  <si>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</si>
  <si>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</si>
  <si>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</si>
  <si>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</si>
  <si>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</si>
  <si>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</si>
  <si>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</si>
  <si>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</si>
  <si>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</si>
  <si>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</si>
  <si>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</si>
  <si>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</si>
  <si>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</si>
  <si>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</si>
  <si>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</si>
  <si>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</si>
  <si>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</si>
  <si>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</si>
  <si>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</si>
  <si>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</si>
  <si>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</si>
  <si>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</si>
  <si>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</si>
  <si>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</si>
  <si>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</si>
  <si>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</si>
  <si>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</si>
  <si>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</si>
  <si>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</si>
  <si>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</si>
  <si>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</si>
  <si>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</si>
  <si>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</si>
  <si>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</si>
  <si>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</si>
  <si>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</si>
  <si>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</si>
  <si>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</si>
  <si>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</si>
  <si>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</si>
  <si>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</si>
  <si>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</si>
  <si>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</si>
  <si>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</si>
  <si>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</si>
  <si>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</si>
  <si>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</si>
  <si>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</si>
  <si>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</si>
  <si>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</si>
  <si>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</si>
  <si>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</si>
  <si>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</si>
  <si>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</si>
  <si>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</si>
  <si>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</si>
  <si>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</si>
  <si>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</si>
  <si>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</si>
  <si>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</si>
  <si>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</si>
  <si>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</si>
  <si>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</si>
  <si>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</si>
  <si>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</si>
  <si>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</si>
  <si>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</si>
  <si>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</si>
  <si>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</si>
  <si>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</si>
  <si>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</si>
  <si>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</si>
  <si>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</si>
  <si>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</si>
  <si>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</si>
  <si>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</si>
  <si>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</si>
  <si>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</si>
  <si>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</si>
  <si>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</si>
  <si>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</si>
  <si>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</si>
  <si>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</si>
  <si>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</si>
  <si>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</si>
  <si>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</si>
  <si>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</si>
  <si>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</si>
  <si>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</si>
  <si>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</si>
  <si>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</si>
  <si>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</si>
  <si>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</si>
  <si>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</si>
  <si>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</si>
  <si>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</si>
  <si>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</si>
  <si>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</si>
  <si>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</si>
  <si>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</si>
  <si>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</si>
  <si>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</si>
  <si>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</si>
  <si>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</si>
  <si>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</si>
  <si>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</si>
  <si>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</si>
  <si>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</si>
  <si>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</si>
  <si>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</si>
  <si>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</si>
  <si>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</si>
  <si>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</si>
  <si>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</si>
  <si>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</si>
  <si>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</si>
  <si>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</si>
  <si>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</si>
  <si>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</si>
  <si>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</si>
  <si>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</si>
  <si>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</si>
  <si>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</si>
  <si>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</si>
  <si>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</si>
  <si>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</si>
  <si>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</si>
  <si>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</si>
  <si>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</si>
  <si>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</si>
  <si>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</si>
  <si>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</si>
  <si>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</si>
  <si>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</si>
  <si>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</si>
  <si>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</si>
  <si>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</si>
  <si>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</si>
  <si>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</si>
  <si>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</si>
  <si>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</si>
  <si>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</si>
  <si>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</si>
  <si>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</si>
  <si>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</si>
  <si>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</si>
  <si>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</si>
  <si>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</si>
  <si>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</si>
  <si>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</si>
  <si>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</si>
  <si>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</si>
  <si>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</si>
  <si>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</si>
  <si>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</si>
  <si>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</si>
  <si>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</si>
  <si>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</si>
  <si>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</si>
  <si>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</si>
  <si>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</si>
  <si>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</si>
  <si>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</si>
  <si>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</si>
  <si>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</si>
  <si>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</si>
  <si>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</si>
  <si>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</si>
  <si>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</si>
  <si>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</si>
  <si>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</si>
  <si>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</si>
  <si>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</si>
  <si>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</si>
  <si>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</si>
  <si>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</si>
  <si>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</si>
  <si>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</si>
  <si>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</si>
  <si>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</si>
  <si>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</si>
  <si>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</si>
  <si>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</si>
  <si>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</si>
  <si>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</si>
  <si>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</si>
  <si>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</si>
  <si>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</si>
  <si>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</si>
  <si>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</si>
  <si>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</si>
  <si>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</si>
  <si>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</si>
  <si>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</si>
  <si>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</si>
  <si>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</si>
  <si>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</si>
  <si>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</si>
  <si>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</si>
  <si>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</si>
  <si>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</si>
  <si>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</si>
  <si>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</si>
  <si>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</si>
  <si>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</si>
  <si>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</si>
  <si>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</si>
  <si>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</si>
  <si>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</si>
  <si>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</si>
  <si>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</si>
  <si>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</si>
  <si>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</si>
  <si>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</si>
  <si>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</si>
  <si>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</si>
  <si>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</si>
  <si>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</si>
  <si>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</si>
  <si>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</si>
  <si>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</si>
  <si>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</si>
  <si>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</si>
  <si>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</si>
  <si>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</si>
  <si>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</si>
  <si>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</si>
  <si>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</si>
  <si>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</si>
  <si>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</si>
  <si>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</si>
  <si>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</si>
  <si>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</si>
  <si>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</si>
  <si>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</si>
  <si>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</si>
  <si>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</si>
  <si>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</si>
  <si>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</si>
  <si>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</si>
  <si>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</si>
  <si>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</si>
  <si>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</si>
  <si>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</si>
  <si>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</si>
  <si>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</si>
  <si>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</si>
  <si>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</si>
  <si>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</si>
  <si>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</si>
  <si>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</si>
  <si>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</si>
  <si>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</si>
  <si>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</si>
  <si>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</si>
  <si>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</si>
  <si>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</si>
  <si>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</si>
  <si>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</si>
  <si>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</si>
  <si>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</si>
  <si>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</si>
  <si>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</si>
  <si>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</si>
  <si>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</si>
  <si>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</si>
  <si>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</si>
  <si>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</si>
  <si>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</si>
  <si>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</si>
  <si>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</si>
  <si>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</si>
  <si>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</si>
  <si>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</si>
  <si>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</si>
  <si>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</si>
  <si>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</si>
  <si>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</si>
  <si>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</si>
  <si>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</si>
  <si>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</si>
  <si>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</si>
  <si>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</si>
  <si>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</si>
  <si>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</si>
  <si>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</si>
  <si>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</si>
  <si>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</si>
  <si>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</si>
  <si>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</si>
  <si>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</si>
  <si>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</si>
  <si>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</si>
  <si>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</si>
  <si>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</si>
  <si>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</si>
  <si>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</si>
  <si>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</si>
  <si>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</si>
  <si>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</si>
  <si>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</si>
  <si>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</si>
  <si>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</si>
  <si>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</si>
  <si>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</si>
  <si>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</si>
  <si>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</si>
  <si>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</si>
  <si>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</si>
  <si>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</si>
  <si>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</si>
  <si>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</si>
  <si>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</si>
  <si>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</si>
  <si>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</si>
  <si>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</si>
  <si>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</si>
  <si>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</si>
  <si>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</si>
  <si>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</si>
  <si>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</si>
  <si>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</si>
  <si>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</si>
  <si>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</si>
  <si>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</si>
  <si>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</si>
  <si>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</si>
  <si>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</si>
  <si>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</si>
  <si>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</si>
  <si>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</si>
  <si>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</si>
  <si>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</si>
  <si>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</si>
  <si>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</si>
  <si>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</si>
  <si>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</si>
  <si>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</si>
  <si>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</si>
  <si>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</si>
  <si>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</si>
  <si>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</si>
  <si>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</si>
  <si>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</si>
  <si>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</si>
  <si>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</si>
  <si>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</si>
  <si>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</si>
  <si>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</si>
  <si>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</si>
  <si>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</si>
  <si>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</si>
  <si>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</si>
  <si>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</si>
  <si>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</si>
  <si>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</si>
  <si>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</si>
  <si>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</si>
  <si>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</si>
  <si>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</si>
  <si>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</si>
  <si>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</si>
  <si>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</si>
  <si>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</si>
  <si>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</si>
  <si>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</si>
  <si>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</si>
  <si>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</si>
  <si>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</si>
  <si>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</si>
  <si>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</si>
  <si>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</si>
  <si>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</si>
  <si>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</si>
  <si>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</si>
  <si>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</si>
  <si>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</si>
  <si>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</si>
  <si>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</si>
  <si>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</si>
  <si>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</si>
  <si>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</si>
  <si>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</si>
  <si>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</si>
  <si>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</si>
  <si>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</si>
  <si>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</si>
  <si>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</si>
  <si>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</si>
  <si>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</si>
  <si>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</si>
  <si>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</si>
  <si>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</si>
  <si>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</si>
  <si>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</si>
  <si>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</si>
  <si>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</si>
  <si>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</si>
  <si>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</si>
  <si>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</si>
  <si>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</si>
  <si>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</si>
  <si>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</si>
  <si>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</si>
  <si>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</si>
  <si>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</si>
  <si>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</si>
  <si>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</si>
  <si>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</si>
  <si>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</si>
  <si>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</si>
  <si>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</si>
  <si>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</si>
  <si>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</si>
  <si>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</si>
  <si>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</si>
  <si>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</si>
  <si>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</si>
  <si>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</si>
  <si>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</si>
  <si>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</si>
  <si>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</si>
  <si>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</si>
  <si>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</si>
  <si>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</si>
  <si>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</si>
  <si>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</si>
  <si>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</si>
  <si>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</si>
  <si>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</si>
  <si>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</si>
  <si>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</si>
  <si>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</si>
  <si>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</si>
  <si>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</si>
  <si>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</si>
  <si>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</si>
  <si>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</si>
  <si>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</si>
  <si>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</si>
  <si>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</si>
  <si>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</si>
  <si>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</si>
  <si>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</si>
  <si>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</si>
  <si>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</si>
  <si>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</si>
  <si>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</si>
  <si>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</si>
  <si>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</si>
  <si>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</si>
  <si>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</si>
  <si>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</si>
  <si>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</si>
  <si>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</si>
  <si>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</si>
  <si>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</si>
  <si>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</si>
  <si>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</si>
  <si>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</si>
  <si>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</si>
  <si>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</si>
  <si>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</si>
  <si>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</si>
  <si>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</si>
  <si>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</si>
  <si>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</si>
  <si>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</si>
  <si>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</si>
  <si>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</si>
  <si>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</si>
  <si>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</si>
  <si>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</si>
  <si>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</si>
  <si>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</si>
  <si>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</si>
  <si>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</si>
  <si>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</si>
  <si>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</si>
  <si>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</si>
  <si>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</si>
  <si>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</si>
  <si>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</si>
  <si>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</si>
  <si>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</si>
  <si>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</si>
  <si>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</si>
  <si>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</si>
  <si>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</si>
  <si>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</si>
  <si>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</si>
  <si>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</si>
  <si>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</si>
  <si>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</si>
  <si>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</si>
  <si>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</si>
  <si>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</si>
  <si>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</si>
  <si>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</si>
  <si>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</si>
  <si>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</si>
  <si>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</si>
  <si>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</si>
  <si>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</si>
  <si>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</si>
  <si>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</si>
  <si>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</si>
  <si>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</si>
  <si>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</si>
  <si>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</si>
  <si>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</si>
  <si>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</si>
  <si>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</si>
  <si>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</si>
  <si>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</si>
  <si>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</si>
  <si>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</si>
  <si>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</si>
  <si>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</si>
  <si>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</si>
  <si>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</si>
  <si>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</si>
  <si>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</si>
  <si>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</si>
  <si>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</si>
  <si>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</si>
  <si>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</si>
  <si>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</si>
  <si>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</si>
  <si>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</si>
  <si>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</si>
  <si>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</si>
  <si>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</si>
  <si>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</si>
  <si>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</si>
  <si>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</si>
  <si>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</si>
  <si>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</si>
  <si>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</si>
  <si>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</si>
  <si>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</si>
  <si>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</si>
  <si>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</si>
  <si>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</si>
  <si>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</si>
  <si>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</si>
  <si>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</si>
  <si>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</si>
  <si>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</si>
  <si>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</si>
  <si>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</si>
  <si>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</si>
  <si>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</si>
  <si>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</si>
  <si>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</si>
  <si>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</si>
  <si>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</si>
  <si>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</si>
  <si>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</si>
  <si>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</si>
  <si>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</si>
  <si>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</si>
  <si>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</si>
  <si>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</si>
  <si>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</si>
  <si>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</si>
  <si>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</si>
  <si>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</si>
  <si>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</si>
  <si>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</si>
  <si>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</si>
  <si>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</si>
  <si>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</si>
  <si>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</si>
  <si>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</si>
  <si>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</si>
  <si>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</si>
  <si>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</si>
  <si>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</si>
  <si>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</si>
  <si>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</si>
  <si>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</si>
  <si>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</si>
  <si>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</si>
  <si>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</si>
  <si>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</si>
  <si>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</si>
  <si>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</si>
  <si>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</si>
  <si>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</si>
  <si>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</si>
  <si>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</si>
  <si>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</si>
  <si>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</si>
  <si>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</si>
  <si>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</si>
  <si>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</si>
  <si>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</si>
  <si>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</si>
  <si>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</si>
  <si>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</si>
  <si>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</si>
  <si>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</si>
  <si>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</si>
  <si>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</si>
  <si>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</si>
  <si>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</si>
  <si>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</si>
  <si>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</si>
  <si>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</si>
  <si>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</si>
  <si>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</si>
  <si>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</si>
  <si>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</si>
  <si>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</si>
  <si>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</si>
  <si>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</si>
  <si>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</si>
  <si>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</si>
  <si>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</si>
  <si>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</si>
  <si>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</si>
  <si>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</si>
  <si>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</si>
  <si>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</si>
  <si>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</si>
  <si>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</si>
  <si>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</si>
  <si>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</si>
  <si>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</si>
  <si>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</si>
  <si>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</si>
  <si>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</si>
  <si>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</si>
  <si>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</si>
  <si>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</si>
  <si>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</si>
  <si>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</si>
  <si>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</si>
  <si>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</si>
  <si>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</si>
  <si>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</si>
  <si>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</si>
  <si>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</si>
  <si>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</si>
  <si>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</si>
  <si>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</si>
  <si>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</si>
  <si>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</si>
  <si>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</si>
  <si>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</si>
  <si>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</si>
  <si>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</si>
  <si>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</si>
  <si>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</si>
  <si>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</si>
  <si>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</si>
  <si>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</si>
  <si>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</si>
  <si>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</si>
  <si>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</si>
  <si>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</si>
  <si>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</si>
  <si>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</si>
  <si>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</si>
  <si>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</si>
  <si>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</si>
  <si>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</si>
  <si>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</si>
  <si>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</si>
  <si>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</si>
  <si>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</si>
  <si>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</si>
  <si>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</si>
  <si>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</si>
  <si>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</si>
  <si>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</si>
  <si>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</si>
  <si>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</si>
  <si>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</si>
  <si>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</si>
  <si>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</si>
  <si>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</si>
  <si>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</si>
  <si>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</si>
  <si>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</si>
  <si>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</si>
  <si>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</si>
  <si>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</si>
  <si>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</si>
  <si>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</si>
  <si>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</si>
  <si>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</si>
  <si>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</si>
  <si>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</si>
  <si>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</si>
  <si>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</si>
  <si>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</si>
  <si>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</si>
  <si>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</si>
  <si>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</si>
  <si>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</si>
  <si>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</si>
  <si>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</si>
  <si>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</si>
  <si>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</si>
  <si>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</si>
  <si>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</si>
  <si>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</si>
  <si>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</si>
  <si>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</si>
  <si>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</si>
  <si>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</si>
  <si>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</si>
  <si>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</si>
  <si>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</si>
  <si>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</si>
  <si>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</si>
  <si>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</si>
  <si>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</si>
  <si>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</si>
  <si>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</si>
  <si>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</si>
  <si>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</si>
  <si>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</si>
  <si>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</si>
  <si>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</si>
  <si>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</si>
  <si>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</si>
  <si>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</si>
  <si>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</si>
  <si>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</si>
  <si>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</si>
  <si>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</si>
  <si>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</si>
  <si>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</si>
  <si>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</si>
  <si>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</si>
  <si>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</si>
  <si>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</si>
  <si>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</si>
  <si>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</si>
  <si>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</si>
  <si>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</si>
  <si>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</si>
  <si>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</si>
  <si>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</si>
  <si>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</si>
  <si>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</si>
  <si>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</si>
  <si>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</si>
  <si>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</si>
  <si>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</si>
  <si>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</si>
  <si>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</si>
  <si>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</si>
  <si>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</si>
  <si>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</si>
  <si>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</si>
  <si>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</si>
  <si>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</si>
  <si>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</si>
  <si>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</si>
  <si>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</si>
  <si>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</si>
  <si>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</si>
  <si>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</si>
  <si>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</si>
  <si>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</si>
  <si>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</si>
  <si>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</si>
  <si>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</si>
  <si>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</si>
  <si>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</si>
  <si>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</si>
  <si>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</si>
  <si>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</si>
  <si>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</si>
  <si>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</si>
  <si>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</si>
  <si>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</si>
  <si>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</si>
  <si>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</si>
  <si>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</si>
  <si>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</si>
  <si>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</si>
  <si>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</si>
  <si>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</si>
  <si>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</si>
  <si>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</si>
  <si>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</si>
  <si>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</si>
  <si>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</si>
  <si>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</si>
  <si>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</si>
  <si>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</si>
  <si>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</si>
  <si>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</si>
  <si>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</si>
  <si>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</si>
  <si>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</si>
  <si>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</si>
  <si>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</si>
  <si>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</si>
  <si>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</si>
  <si>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</si>
  <si>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</si>
  <si>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</si>
  <si>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</si>
  <si>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</si>
  <si>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</si>
  <si>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</si>
  <si>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</si>
  <si>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</si>
  <si>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</si>
  <si>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</si>
  <si>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</si>
  <si>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</si>
  <si>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</si>
  <si>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</si>
  <si>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</si>
  <si>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</si>
  <si>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</si>
  <si>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</si>
  <si>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</si>
  <si>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</si>
  <si>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</si>
  <si>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</si>
  <si>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</si>
  <si>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</si>
  <si>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</si>
  <si>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</si>
  <si>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</si>
  <si>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</si>
  <si>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</si>
  <si>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</si>
  <si>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</si>
  <si>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</si>
  <si>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</si>
  <si>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</si>
  <si>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</si>
  <si>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</si>
  <si>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</si>
  <si>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</si>
  <si>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</si>
  <si>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</si>
  <si>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</si>
  <si>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</si>
  <si>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</si>
  <si>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</si>
  <si>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</si>
  <si>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</si>
  <si>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</si>
  <si>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</si>
  <si>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</si>
  <si>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</si>
  <si>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</si>
  <si>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</si>
  <si>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</si>
  <si>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</si>
  <si>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</si>
  <si>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</si>
  <si>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</si>
  <si>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</si>
  <si>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</si>
  <si>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</si>
  <si>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</si>
  <si>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</si>
  <si>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</si>
  <si>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</si>
  <si>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</si>
  <si>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</si>
  <si>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</si>
  <si>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</si>
  <si>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</si>
  <si>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</si>
  <si>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</si>
  <si>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</si>
  <si>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</si>
  <si>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</si>
  <si>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</si>
  <si>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</si>
  <si>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</si>
  <si>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</si>
  <si>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</si>
  <si>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</si>
  <si>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</si>
  <si>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</si>
  <si>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</si>
  <si>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</si>
  <si>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</si>
  <si>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</si>
  <si>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</si>
  <si>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</si>
  <si>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</si>
  <si>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</si>
  <si>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</si>
  <si>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</si>
  <si>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</si>
  <si>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</si>
  <si>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</si>
  <si>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</si>
  <si>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</si>
  <si>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</si>
  <si>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</si>
  <si>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</si>
  <si>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</si>
  <si>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</si>
  <si>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</si>
  <si>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</si>
  <si>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</si>
  <si>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</si>
  <si>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</si>
  <si>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</si>
  <si>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</si>
  <si>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</si>
  <si>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</si>
  <si>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</si>
  <si>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</si>
  <si>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</si>
  <si>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</si>
  <si>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</si>
  <si>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</si>
  <si>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</si>
  <si>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</si>
  <si>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</si>
  <si>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</si>
  <si>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</si>
  <si>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</si>
  <si>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</si>
  <si>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</si>
  <si>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</si>
  <si>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</si>
  <si>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</si>
  <si>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</si>
  <si>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</si>
  <si>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</si>
  <si>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</si>
  <si>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</si>
  <si>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</si>
  <si>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</si>
  <si>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</si>
  <si>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</si>
  <si>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</si>
  <si>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</si>
  <si>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</si>
  <si>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</si>
  <si>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</si>
  <si>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</si>
  <si>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</si>
  <si>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</si>
  <si>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</si>
  <si>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</si>
  <si>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</si>
  <si>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</si>
  <si>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</si>
  <si>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</si>
  <si>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</si>
  <si>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</si>
  <si>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</si>
  <si>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</si>
  <si>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</si>
  <si>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</si>
  <si>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</si>
  <si>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</si>
  <si>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</si>
  <si>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</si>
  <si>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</si>
  <si>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</si>
  <si>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</si>
  <si>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</si>
  <si>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</si>
  <si>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</si>
  <si>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</si>
  <si>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</si>
  <si>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</si>
  <si>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</si>
  <si>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</si>
  <si>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</si>
  <si>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</si>
  <si>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</si>
  <si>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</si>
  <si>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</si>
  <si>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</si>
  <si>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</si>
  <si>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</si>
  <si>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</si>
  <si>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</si>
  <si>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</si>
  <si>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</si>
  <si>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</si>
  <si>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</si>
  <si>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</si>
  <si>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</si>
  <si>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</si>
  <si>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</si>
  <si>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</si>
  <si>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</si>
  <si>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</si>
  <si>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</si>
  <si>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</si>
  <si>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</si>
  <si>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</si>
  <si>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</si>
  <si>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</si>
  <si>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</si>
  <si>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</si>
  <si>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</si>
  <si>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</si>
  <si>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</si>
  <si>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</si>
  <si>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</si>
  <si>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</si>
  <si>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</si>
  <si>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</si>
  <si>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</si>
  <si>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</si>
  <si>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</si>
  <si>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</si>
  <si>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</si>
  <si>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</si>
  <si>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</si>
  <si>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</si>
  <si>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</si>
  <si>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</si>
  <si>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</si>
  <si>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</si>
  <si>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</si>
  <si>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</si>
  <si>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</si>
  <si>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</si>
  <si>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</si>
  <si>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</si>
  <si>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</si>
  <si>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</si>
  <si>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</si>
  <si>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</si>
  <si>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</si>
  <si>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</si>
  <si>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</si>
  <si>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</si>
  <si>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</si>
  <si>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</si>
  <si>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</si>
  <si>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</si>
  <si>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</si>
  <si>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</si>
  <si>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</si>
  <si>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</si>
  <si>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</si>
  <si>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</si>
  <si>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</si>
  <si>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</si>
  <si>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</si>
  <si>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</si>
  <si>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</si>
  <si>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</si>
  <si>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</si>
  <si>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</si>
  <si>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</si>
  <si>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</si>
  <si>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</si>
  <si>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</si>
  <si>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</si>
  <si>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</si>
  <si>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</si>
  <si>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</si>
  <si>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</si>
  <si>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</si>
  <si>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</si>
  <si>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</si>
  <si>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</si>
  <si>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</si>
  <si>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</si>
  <si>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</si>
  <si>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</si>
  <si>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</si>
  <si>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</si>
  <si>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</si>
  <si>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</si>
  <si>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</si>
  <si>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</si>
  <si>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</si>
  <si>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</si>
  <si>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</si>
  <si>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</si>
  <si>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</si>
  <si>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</si>
  <si>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</si>
  <si>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</si>
  <si>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</si>
  <si>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</si>
  <si>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</si>
  <si>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</si>
  <si>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</si>
  <si>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</si>
  <si>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</si>
  <si>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</si>
  <si>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</si>
  <si>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</si>
  <si>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</si>
  <si>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</si>
  <si>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</si>
  <si>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</si>
  <si>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</si>
  <si>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</si>
  <si>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</si>
  <si>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</si>
  <si>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</si>
  <si>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</si>
  <si>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</si>
  <si>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</si>
  <si>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</si>
  <si>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</si>
  <si>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</si>
  <si>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</si>
  <si>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</si>
  <si>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</si>
  <si>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</si>
  <si>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</si>
  <si>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</si>
  <si>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</si>
  <si>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</si>
  <si>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</si>
  <si>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</si>
  <si>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</si>
  <si>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</si>
  <si>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</si>
  <si>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</si>
  <si>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</si>
  <si>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</si>
  <si>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</si>
  <si>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</si>
  <si>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</si>
  <si>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</si>
  <si>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</si>
  <si>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</si>
  <si>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</si>
  <si>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</si>
  <si>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</si>
  <si>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</si>
  <si>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</si>
  <si>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</si>
  <si>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</si>
  <si>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</si>
  <si>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</si>
  <si>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</si>
  <si>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</si>
  <si>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</si>
  <si>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</si>
  <si>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</si>
  <si>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</si>
  <si>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</si>
  <si>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</si>
  <si>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</si>
  <si>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</si>
  <si>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</si>
  <si>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</si>
  <si>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</si>
  <si>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</si>
  <si>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</si>
  <si>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</si>
  <si>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</si>
  <si>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</si>
  <si>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</si>
  <si>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</si>
  <si>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</si>
  <si>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</si>
  <si>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</si>
  <si>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</si>
  <si>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</si>
  <si>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</si>
  <si>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</si>
  <si>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</si>
  <si>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</si>
  <si>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</si>
  <si>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</si>
  <si>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</si>
  <si>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</si>
  <si>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</si>
  <si>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</si>
  <si>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</si>
  <si>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</si>
  <si>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</si>
  <si>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</si>
  <si>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</si>
  <si>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</si>
  <si>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</si>
  <si>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</si>
  <si>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</si>
  <si>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</si>
  <si>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</si>
  <si>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</si>
  <si>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</si>
  <si>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</si>
  <si>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</si>
  <si>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</si>
  <si>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</si>
  <si>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</si>
  <si>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</si>
  <si>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</si>
  <si>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</si>
  <si>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</si>
  <si>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</si>
  <si>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</si>
  <si>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</si>
  <si>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</si>
  <si>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</si>
  <si>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</si>
  <si>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</si>
  <si>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</si>
  <si>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</si>
  <si>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</si>
  <si>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</si>
  <si>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</si>
  <si>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</si>
  <si>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</si>
  <si>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</si>
  <si>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</si>
  <si>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</si>
  <si>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</si>
  <si>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</si>
  <si>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</si>
  <si>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</si>
  <si>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</si>
  <si>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</si>
  <si>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</si>
  <si>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</si>
  <si>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</si>
  <si>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</si>
  <si>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</si>
  <si>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</si>
  <si>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</si>
  <si>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</si>
  <si>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</si>
  <si>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</si>
  <si>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</si>
  <si>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</si>
  <si>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</si>
  <si>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</si>
  <si>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</si>
  <si>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</si>
  <si>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</si>
  <si>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</si>
  <si>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</si>
  <si>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</si>
  <si>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</si>
  <si>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</si>
  <si>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</si>
  <si>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</si>
  <si>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</si>
  <si>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</si>
  <si>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</si>
  <si>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</si>
  <si>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</si>
  <si>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</si>
  <si>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</si>
  <si>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</si>
  <si>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</si>
  <si>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</si>
  <si>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</si>
  <si>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</si>
  <si>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</si>
  <si>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</si>
  <si>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</si>
  <si>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</si>
  <si>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</si>
  <si>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</si>
  <si>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</si>
  <si>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</si>
  <si>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</si>
  <si>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</si>
  <si>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</si>
  <si>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</si>
  <si>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</si>
  <si>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</si>
  <si>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</si>
  <si>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</si>
  <si>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</si>
  <si>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</si>
  <si>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</si>
  <si>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</si>
  <si>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</si>
  <si>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</si>
  <si>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</si>
  <si>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</si>
  <si>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</si>
  <si>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</si>
  <si>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</si>
  <si>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</si>
  <si>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</si>
  <si>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</si>
  <si>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</si>
  <si>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</si>
  <si>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</si>
  <si>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</si>
  <si>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</si>
  <si>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</si>
  <si>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</si>
  <si>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</si>
  <si>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</si>
  <si>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</si>
  <si>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</si>
  <si>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</si>
  <si>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</si>
  <si>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</si>
  <si>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</si>
  <si>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</si>
  <si>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</si>
  <si>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</si>
  <si>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</si>
  <si>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</si>
  <si>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</si>
  <si>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</si>
  <si>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</si>
  <si>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</si>
  <si>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</si>
  <si>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</si>
  <si>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</si>
  <si>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</si>
  <si>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</si>
  <si>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</si>
  <si>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</si>
  <si>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</si>
  <si>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</si>
  <si>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</si>
  <si>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</si>
  <si>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</si>
  <si>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</si>
  <si>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</si>
  <si>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</si>
  <si>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</si>
  <si>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</si>
  <si>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</si>
  <si>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</si>
  <si>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</si>
  <si>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</si>
  <si>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</si>
  <si>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</si>
  <si>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</si>
  <si>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</si>
  <si>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</si>
  <si>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</si>
  <si>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</si>
  <si>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</si>
  <si>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</si>
  <si>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</si>
  <si>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</si>
  <si>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</si>
  <si>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</si>
  <si>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</si>
  <si>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</si>
  <si>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</si>
  <si>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</si>
  <si>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</si>
  <si>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</si>
  <si>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</si>
  <si>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</si>
  <si>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</si>
  <si>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</si>
  <si>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</si>
  <si>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</si>
  <si>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</si>
  <si>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</si>
  <si>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</si>
  <si>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</si>
  <si>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</si>
  <si>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</si>
  <si>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</si>
  <si>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</si>
  <si>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</si>
  <si>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</si>
  <si>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</si>
  <si>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</si>
  <si>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</si>
  <si>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</si>
  <si>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</si>
  <si>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</si>
  <si>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</si>
  <si>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</si>
  <si>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</si>
  <si>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</si>
  <si>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</si>
  <si>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</si>
  <si>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</si>
  <si>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</si>
  <si>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</si>
  <si>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</si>
  <si>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</si>
  <si>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</si>
  <si>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</si>
  <si>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</si>
  <si>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</si>
  <si>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</si>
  <si>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</si>
  <si>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</si>
  <si>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</si>
  <si>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</si>
  <si>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</si>
  <si>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</si>
  <si>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</si>
  <si>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</si>
  <si>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</si>
  <si>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</si>
  <si>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</si>
  <si>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</si>
  <si>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</si>
  <si>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</si>
  <si>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</si>
  <si>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</si>
  <si>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</si>
  <si>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</si>
  <si>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</si>
  <si>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</si>
  <si>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</si>
  <si>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</si>
  <si>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</si>
  <si>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</si>
  <si>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</si>
  <si>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</si>
  <si>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</si>
  <si>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</si>
  <si>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</si>
  <si>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</si>
  <si>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</si>
  <si>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</si>
  <si>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</si>
  <si>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</si>
  <si>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</si>
  <si>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</si>
  <si>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</si>
  <si>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</si>
  <si>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</si>
  <si>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</si>
  <si>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</si>
  <si>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</si>
  <si>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</si>
  <si>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</si>
  <si>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</si>
  <si>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</si>
  <si>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</si>
  <si>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</si>
  <si>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</si>
  <si>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</si>
  <si>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</si>
  <si>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</si>
  <si>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</si>
  <si>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</si>
  <si>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</si>
  <si>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</si>
  <si>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</si>
  <si>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</si>
  <si>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</si>
  <si>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</si>
  <si>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</si>
  <si>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</si>
  <si>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</si>
  <si>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</si>
  <si>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</si>
  <si>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</si>
  <si>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</si>
  <si>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</si>
  <si>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</si>
  <si>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</si>
  <si>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</si>
  <si>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</si>
  <si>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</si>
  <si>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</si>
  <si>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</si>
  <si>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</si>
  <si>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</si>
  <si>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</si>
  <si>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</si>
  <si>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</si>
  <si>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</si>
  <si>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</si>
  <si>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</si>
  <si>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</si>
  <si>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</si>
  <si>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</si>
  <si>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</si>
  <si>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</si>
  <si>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</si>
  <si>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</si>
  <si>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</si>
  <si>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</si>
  <si>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</si>
  <si>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</si>
  <si>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</si>
  <si>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</si>
  <si>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</si>
  <si>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</si>
  <si>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</si>
  <si>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</si>
  <si>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</si>
  <si>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</si>
  <si>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</si>
  <si>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</si>
  <si>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</si>
  <si>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</si>
  <si>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</si>
  <si>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</si>
  <si>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</si>
  <si>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</si>
  <si>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</si>
  <si>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</si>
  <si>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</si>
  <si>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</si>
  <si>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</si>
  <si>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</si>
  <si>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</si>
  <si>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</si>
  <si>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</si>
  <si>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</si>
  <si>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</si>
  <si>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</si>
  <si>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</si>
  <si>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</si>
  <si>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</si>
  <si>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</si>
  <si>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</si>
  <si>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</si>
  <si>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</si>
  <si>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</si>
  <si>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</si>
  <si>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</si>
  <si>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</si>
  <si>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</si>
  <si>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</si>
  <si>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</si>
  <si>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</si>
  <si>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</si>
  <si>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</si>
  <si>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</si>
  <si>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</si>
  <si>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</si>
  <si>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</si>
  <si>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</si>
  <si>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</si>
  <si>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</si>
  <si>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</si>
  <si>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</si>
  <si>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</si>
  <si>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</si>
  <si>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</si>
  <si>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</si>
  <si>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</si>
  <si>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</si>
  <si>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</si>
  <si>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</si>
  <si>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</si>
  <si>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</si>
  <si>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</si>
  <si>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</si>
  <si>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</si>
  <si>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</si>
  <si>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</si>
  <si>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</si>
  <si>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</si>
  <si>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</si>
  <si>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</si>
  <si>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</si>
  <si>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</si>
  <si>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</si>
  <si>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</si>
  <si>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</si>
  <si>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</si>
  <si>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</si>
  <si>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</si>
  <si>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</si>
  <si>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</si>
  <si>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</si>
  <si>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</si>
  <si>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</si>
  <si>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</si>
  <si>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</si>
  <si>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</si>
  <si>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</si>
  <si>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</si>
  <si>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</si>
  <si>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</si>
  <si>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</si>
  <si>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</si>
  <si>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</si>
  <si>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</si>
  <si>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</si>
  <si>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</si>
  <si>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</si>
  <si>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</si>
  <si>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</si>
  <si>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</si>
  <si>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</si>
  <si>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</si>
  <si>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</si>
  <si>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</si>
  <si>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</si>
  <si>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</si>
  <si>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</si>
  <si>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</si>
  <si>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</si>
  <si>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</si>
  <si>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</si>
  <si>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</si>
  <si>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</si>
  <si>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</si>
  <si>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</si>
  <si>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</si>
  <si>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</si>
  <si>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</si>
  <si>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</si>
  <si>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</si>
  <si>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</si>
  <si>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</si>
  <si>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</si>
  <si>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</si>
  <si>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</si>
  <si>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</si>
  <si>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</si>
  <si>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</si>
  <si>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</si>
  <si>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</si>
  <si>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</si>
  <si>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</si>
  <si>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</si>
  <si>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</si>
  <si>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</si>
  <si>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</si>
  <si>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</si>
  <si>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</si>
  <si>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</si>
  <si>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</si>
  <si>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</si>
  <si>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</si>
  <si>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</si>
  <si>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</si>
  <si>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</si>
  <si>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</si>
  <si>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</si>
  <si>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</si>
  <si>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</si>
  <si>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</si>
  <si>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</si>
  <si>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</si>
  <si>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</si>
  <si>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</si>
  <si>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</si>
  <si>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</si>
  <si>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</si>
  <si>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</si>
  <si>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</si>
  <si>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</si>
  <si>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</si>
  <si>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</si>
  <si>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</si>
  <si>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</si>
  <si>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</si>
  <si>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</si>
  <si>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</si>
  <si>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</si>
  <si>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</si>
  <si>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</si>
  <si>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</si>
  <si>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</si>
  <si>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</si>
  <si>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</si>
  <si>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</si>
  <si>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</si>
  <si>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</si>
  <si>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</si>
  <si>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</si>
  <si>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</si>
  <si>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</si>
  <si>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</si>
  <si>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</si>
  <si>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</si>
  <si>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</si>
  <si>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</si>
  <si>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</si>
  <si>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</si>
  <si>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</si>
  <si>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</si>
  <si>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</si>
  <si>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</si>
  <si>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</si>
  <si>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</si>
  <si>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</si>
  <si>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</si>
  <si>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</si>
  <si>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</si>
  <si>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</si>
  <si>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</si>
  <si>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</si>
  <si>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</si>
  <si>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</si>
  <si>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</si>
  <si>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</si>
  <si>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</si>
  <si>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</si>
  <si>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</si>
  <si>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</si>
  <si>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</si>
  <si>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</si>
  <si>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</si>
  <si>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</si>
  <si>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</si>
  <si>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</si>
  <si>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</si>
  <si>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</si>
  <si>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</si>
  <si>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</si>
  <si>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</si>
  <si>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</si>
  <si>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</si>
  <si>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</si>
  <si>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</si>
  <si>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</si>
  <si>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</si>
  <si>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</si>
  <si>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</si>
  <si>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</si>
  <si>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</si>
  <si>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</si>
  <si>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</si>
  <si>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</si>
  <si>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</si>
  <si>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</si>
  <si>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</si>
  <si>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</si>
  <si>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</si>
  <si>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</si>
  <si>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</si>
  <si>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</si>
  <si>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</si>
  <si>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</si>
  <si>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</si>
  <si>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</si>
  <si>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</si>
  <si>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</si>
  <si>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</si>
  <si>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</si>
  <si>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</si>
  <si>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</si>
  <si>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</si>
  <si>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</si>
  <si>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</si>
  <si>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</si>
  <si>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</si>
  <si>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</si>
  <si>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</si>
  <si>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</si>
  <si>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</si>
  <si>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</si>
  <si>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</si>
  <si>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</si>
  <si>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</si>
  <si>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</si>
  <si>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</si>
  <si>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</si>
  <si>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</si>
  <si>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</si>
  <si>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</si>
  <si>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</si>
  <si>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</si>
  <si>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</si>
  <si>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</si>
  <si>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</si>
  <si>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</si>
  <si>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</si>
  <si>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</si>
  <si>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</si>
  <si>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</si>
  <si>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</si>
  <si>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</si>
  <si>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</si>
  <si>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</si>
  <si>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</si>
  <si>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</si>
  <si>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</si>
  <si>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</si>
  <si>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</si>
  <si>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</si>
  <si>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</si>
  <si>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</si>
  <si>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</si>
  <si>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</si>
  <si>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</si>
  <si>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</si>
  <si>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</si>
  <si>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</si>
  <si>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</si>
  <si>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</si>
  <si>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</si>
  <si>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</si>
  <si>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</si>
  <si>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</si>
  <si>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</si>
  <si>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</si>
  <si>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</si>
  <si>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</si>
  <si>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</si>
  <si>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</si>
  <si>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</si>
  <si>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</si>
  <si>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</si>
  <si>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</si>
  <si>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</si>
  <si>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</si>
  <si>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</si>
  <si>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</si>
  <si>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</si>
  <si>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</si>
  <si>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</si>
  <si>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</si>
  <si>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</si>
  <si>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</si>
  <si>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</si>
  <si>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</si>
  <si>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</si>
  <si>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</si>
  <si>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</si>
  <si>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</si>
  <si>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</si>
  <si>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</si>
  <si>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</si>
  <si>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</si>
  <si>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</si>
  <si>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</si>
  <si>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</si>
  <si>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</si>
  <si>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</si>
  <si>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</si>
  <si>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</si>
  <si>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</si>
  <si>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</si>
  <si>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</si>
  <si>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</si>
  <si>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</si>
  <si>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</si>
  <si>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</si>
  <si>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</si>
  <si>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</si>
  <si>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</si>
  <si>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</si>
  <si>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</si>
  <si>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</si>
  <si>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</si>
  <si>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</si>
  <si>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</si>
  <si>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</si>
  <si>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</si>
  <si>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</si>
  <si>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</si>
  <si>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</si>
  <si>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</si>
  <si>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</si>
  <si>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</si>
  <si>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</si>
  <si>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</si>
  <si>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</si>
  <si>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</si>
  <si>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</si>
  <si>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</si>
  <si>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</si>
  <si>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</si>
  <si>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</si>
  <si>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</si>
  <si>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</si>
  <si>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</si>
  <si>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</si>
  <si>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</si>
  <si>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</si>
  <si>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</si>
  <si>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</si>
  <si>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</si>
  <si>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</si>
  <si>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</si>
  <si>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</si>
  <si>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</si>
  <si>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</si>
  <si>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</si>
  <si>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</si>
  <si>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</si>
  <si>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</si>
  <si>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</si>
  <si>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</si>
  <si>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</si>
  <si>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</si>
  <si>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</si>
  <si>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</si>
  <si>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</si>
  <si>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</si>
  <si>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</si>
  <si>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</si>
  <si>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</si>
  <si>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</si>
  <si>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</si>
  <si>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</si>
  <si>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</si>
  <si>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</si>
  <si>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</si>
  <si>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</si>
  <si>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</si>
  <si>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</si>
  <si>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</si>
  <si>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</si>
  <si>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</si>
  <si>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</si>
  <si>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</si>
  <si>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</si>
  <si>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</si>
  <si>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</si>
  <si>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</si>
  <si>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</si>
  <si>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</si>
  <si>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</si>
  <si>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</si>
  <si>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</si>
  <si>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</si>
  <si>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</si>
  <si>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</si>
  <si>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</si>
  <si>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</si>
  <si>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</si>
  <si>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</si>
  <si>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</si>
  <si>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</si>
  <si>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</si>
  <si>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</si>
  <si>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</si>
  <si>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</si>
  <si>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</si>
  <si>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</si>
  <si>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</si>
  <si>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</si>
  <si>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</si>
  <si>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</si>
  <si>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</si>
  <si>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</si>
  <si>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</si>
  <si>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</si>
  <si>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</si>
  <si>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</si>
  <si>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</si>
  <si>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</si>
  <si>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</si>
  <si>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</si>
  <si>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</si>
  <si>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</si>
  <si>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</si>
  <si>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</si>
  <si>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</si>
  <si>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</si>
  <si>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</si>
  <si>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</si>
  <si>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</si>
  <si>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</si>
  <si>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</si>
  <si>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</si>
  <si>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</si>
  <si>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</si>
  <si>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</si>
  <si>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</si>
  <si>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</si>
  <si>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</si>
  <si>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</si>
  <si>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</si>
  <si>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</si>
  <si>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</si>
  <si>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</si>
  <si>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</si>
  <si>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</si>
  <si>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</si>
  <si>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</si>
  <si>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</si>
  <si>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</si>
  <si>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</si>
  <si>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</si>
  <si>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</si>
  <si>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</si>
  <si>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</si>
  <si>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</si>
  <si>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</si>
  <si>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</si>
  <si>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</si>
  <si>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</si>
  <si>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</si>
  <si>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</si>
  <si>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</si>
  <si>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</si>
  <si>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</si>
  <si>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</si>
  <si>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</si>
  <si>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</si>
  <si>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</si>
  <si>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</si>
  <si>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</si>
  <si>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</si>
  <si>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</si>
  <si>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</si>
  <si>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</si>
  <si>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</si>
  <si>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</si>
  <si>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</si>
  <si>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</si>
  <si>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</si>
  <si>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</si>
  <si>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</si>
  <si>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</si>
  <si>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</si>
  <si>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</si>
  <si>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</si>
  <si>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</si>
  <si>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</si>
  <si>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</si>
  <si>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</si>
  <si>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</si>
  <si>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</si>
  <si>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</si>
  <si>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</si>
  <si>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</si>
  <si>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</si>
  <si>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</si>
  <si>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</si>
  <si>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</si>
  <si>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</si>
  <si>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</si>
  <si>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</si>
  <si>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</si>
  <si>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</si>
  <si>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</si>
  <si>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</si>
  <si>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</si>
  <si>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</si>
  <si>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</si>
  <si>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</si>
  <si>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</si>
  <si>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</si>
  <si>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</si>
  <si>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</si>
  <si>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</si>
  <si>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</si>
  <si>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</si>
  <si>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</si>
  <si>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</si>
  <si>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</si>
  <si>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</si>
  <si>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</si>
  <si>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</si>
  <si>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</si>
  <si>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</si>
  <si>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</si>
  <si>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</si>
  <si>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</si>
  <si>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</si>
  <si>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</si>
  <si>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</si>
  <si>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</si>
  <si>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</si>
  <si>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</si>
  <si>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</si>
  <si>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</si>
  <si>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</si>
  <si>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</si>
  <si>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</si>
  <si>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</si>
  <si>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</si>
  <si>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</si>
  <si>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</si>
  <si>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</si>
  <si>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</si>
  <si>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</si>
  <si>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</si>
  <si>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</si>
  <si>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</si>
  <si>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</si>
  <si>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</si>
  <si>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</si>
  <si>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</si>
  <si>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</si>
  <si>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</si>
  <si>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</si>
  <si>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</si>
  <si>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</si>
  <si>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</si>
  <si>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</si>
  <si>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</si>
  <si>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</si>
  <si>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</si>
  <si>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</si>
  <si>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</si>
  <si>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</si>
  <si>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</si>
  <si>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</si>
  <si>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</si>
  <si>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</si>
  <si>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</si>
  <si>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</si>
  <si>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</si>
  <si>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</si>
  <si>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</si>
  <si>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</si>
  <si>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</si>
  <si>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</si>
  <si>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</si>
  <si>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</si>
  <si>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</si>
  <si>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</si>
  <si>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</si>
  <si>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</si>
  <si>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</si>
  <si>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</si>
  <si>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</si>
  <si>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</si>
  <si>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</si>
  <si>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</si>
  <si>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</si>
  <si>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</si>
  <si>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</si>
  <si>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</si>
  <si>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</si>
  <si>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</si>
  <si>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</si>
  <si>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</si>
  <si>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</si>
  <si>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</si>
  <si>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</si>
  <si>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</si>
  <si>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</si>
  <si>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</si>
  <si>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</si>
  <si>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</si>
  <si>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</si>
  <si>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</si>
  <si>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</si>
  <si>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</si>
  <si>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</si>
  <si>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</si>
  <si>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</si>
  <si>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</si>
  <si>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</si>
  <si>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</si>
  <si>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</si>
  <si>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</si>
  <si>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</si>
  <si>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</si>
  <si>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</si>
  <si>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</si>
  <si>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</si>
  <si>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</si>
  <si>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</si>
  <si>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</si>
  <si>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</si>
  <si>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</si>
  <si>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</si>
  <si>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</si>
  <si>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</si>
  <si>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</si>
  <si>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</si>
  <si>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</si>
  <si>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</si>
  <si>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</si>
  <si>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</si>
  <si>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</si>
  <si>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</si>
  <si>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</si>
  <si>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</si>
  <si>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</si>
  <si>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</si>
  <si>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</si>
  <si>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</si>
  <si>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</si>
  <si>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</si>
  <si>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</si>
  <si>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</si>
  <si>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</si>
  <si>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</si>
  <si>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</si>
  <si>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</si>
  <si>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</si>
  <si>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</si>
  <si>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</si>
  <si>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</si>
  <si>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</si>
  <si>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</si>
  <si>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</si>
  <si>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</si>
  <si>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</si>
  <si>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</si>
  <si>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</si>
  <si>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</si>
  <si>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</si>
  <si>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</si>
  <si>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</si>
  <si>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</si>
  <si>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</si>
  <si>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</si>
  <si>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</si>
  <si>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</si>
  <si>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</si>
  <si>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</si>
  <si>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</si>
  <si>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</si>
  <si>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</si>
  <si>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</si>
  <si>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</si>
  <si>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</si>
  <si>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</si>
  <si>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</si>
  <si>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</si>
  <si>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</si>
  <si>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</si>
  <si>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</si>
  <si>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</si>
  <si>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</si>
  <si>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</si>
  <si>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</si>
  <si>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</si>
  <si>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</si>
  <si>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</si>
  <si>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</si>
  <si>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</si>
  <si>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</si>
  <si>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</si>
  <si>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</si>
  <si>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</si>
  <si>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</si>
  <si>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</si>
  <si>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</si>
  <si>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</si>
  <si>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</si>
  <si>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</si>
  <si>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</si>
  <si>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</si>
  <si>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</si>
  <si>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</si>
  <si>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</si>
  <si>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</si>
  <si>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</si>
  <si>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</si>
  <si>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</si>
  <si>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</si>
  <si>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</si>
  <si>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</si>
  <si>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</si>
  <si>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</si>
  <si>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</si>
  <si>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</si>
  <si>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</si>
  <si>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</si>
  <si>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</si>
  <si>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</si>
  <si>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</si>
  <si>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</si>
  <si>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</si>
  <si>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</si>
  <si>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</si>
  <si>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</si>
  <si>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</si>
  <si>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</si>
  <si>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</si>
  <si>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</si>
  <si>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</si>
  <si>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</si>
  <si>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</si>
  <si>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</si>
  <si>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</si>
  <si>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</si>
  <si>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</si>
  <si>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</si>
  <si>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</si>
  <si>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</si>
  <si>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</si>
  <si>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</si>
  <si>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</si>
  <si>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</si>
  <si>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</si>
  <si>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</si>
  <si>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</si>
  <si>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</si>
  <si>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</si>
  <si>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</si>
  <si>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</si>
  <si>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</si>
  <si>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</si>
  <si>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</si>
  <si>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</si>
  <si>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</si>
  <si>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</si>
  <si>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</si>
  <si>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</si>
  <si>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</si>
  <si>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</si>
  <si>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</si>
  <si>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</si>
  <si>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</si>
  <si>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</si>
  <si>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</si>
  <si>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</si>
  <si>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</si>
  <si>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</si>
  <si>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</si>
  <si>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</si>
  <si>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</si>
  <si>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</si>
  <si>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</si>
  <si>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</si>
  <si>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</si>
  <si>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</si>
  <si>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</si>
  <si>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</si>
  <si>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</si>
  <si>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</si>
  <si>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</si>
  <si>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</si>
  <si>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</si>
  <si>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</si>
  <si>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</si>
  <si>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</si>
  <si>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</si>
  <si>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</si>
  <si>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</si>
  <si>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</si>
  <si>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</si>
  <si>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</si>
  <si>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</si>
  <si>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</si>
  <si>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</si>
  <si>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</si>
  <si>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</si>
  <si>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</si>
  <si>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</si>
  <si>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</si>
  <si>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</si>
  <si>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</si>
  <si>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</si>
  <si>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</si>
  <si>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</si>
  <si>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</si>
  <si>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</si>
  <si>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</si>
  <si>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</si>
  <si>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</si>
  <si>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</si>
  <si>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</si>
  <si>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</si>
  <si>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</si>
  <si>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</si>
  <si>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</si>
  <si>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</si>
  <si>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</si>
  <si>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</si>
  <si>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</si>
  <si>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</si>
  <si>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</si>
  <si>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</si>
  <si>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</si>
  <si>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</si>
  <si>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</si>
  <si>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</si>
  <si>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</si>
  <si>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</si>
  <si>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</si>
  <si>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</si>
  <si>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</si>
  <si>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</si>
  <si>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</si>
  <si>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</si>
  <si>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</si>
  <si>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</si>
  <si>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</si>
  <si>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</si>
  <si>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</si>
  <si>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</si>
  <si>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</si>
  <si>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</si>
  <si>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</si>
  <si>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</si>
  <si>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</si>
  <si>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</si>
  <si>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</si>
  <si>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</si>
  <si>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</si>
  <si>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</si>
  <si>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</si>
  <si>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</si>
  <si>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</si>
  <si>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</si>
  <si>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</si>
  <si>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</si>
  <si>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</si>
  <si>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</si>
  <si>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</si>
  <si>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</si>
  <si>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</si>
  <si>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</si>
  <si>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</si>
  <si>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</si>
  <si>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</si>
  <si>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</si>
  <si>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</si>
  <si>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</si>
  <si>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</si>
  <si>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</si>
  <si>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</si>
  <si>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</si>
  <si>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</si>
  <si>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</si>
  <si>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</si>
  <si>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</si>
  <si>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</si>
  <si>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</si>
  <si>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</si>
  <si>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</si>
  <si>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</si>
  <si>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</si>
  <si>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</si>
  <si>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</si>
  <si>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</si>
  <si>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</si>
  <si>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</si>
  <si>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</si>
  <si>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</si>
  <si>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</si>
  <si>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</si>
  <si>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</si>
  <si>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</si>
  <si>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</si>
  <si>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</si>
  <si>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</si>
  <si>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</si>
  <si>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</si>
  <si>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</si>
  <si>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</si>
  <si>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</si>
  <si>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</si>
  <si>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</si>
  <si>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</si>
  <si>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</si>
  <si>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</si>
  <si>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</si>
  <si>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</si>
  <si>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</si>
  <si>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</si>
  <si>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</si>
  <si>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</si>
  <si>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</si>
  <si>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</si>
  <si>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</si>
  <si>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</si>
  <si>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</si>
  <si>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</si>
  <si>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</si>
  <si>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</si>
  <si>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</si>
  <si>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</si>
  <si>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</si>
  <si>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</si>
  <si>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</si>
  <si>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</si>
  <si>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</si>
  <si>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</si>
  <si>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</si>
  <si>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</si>
  <si>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</si>
  <si>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</si>
  <si>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</si>
  <si>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</si>
  <si>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</si>
  <si>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</si>
  <si>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</si>
  <si>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</si>
  <si>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</si>
  <si>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</si>
  <si>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</si>
  <si>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</si>
  <si>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</si>
  <si>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</si>
  <si>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</si>
  <si>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</si>
  <si>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</si>
  <si>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</si>
  <si>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</si>
  <si>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</si>
  <si>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</si>
  <si>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</si>
  <si>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</si>
  <si>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</si>
  <si>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</si>
  <si>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</si>
  <si>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</si>
  <si>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</si>
  <si>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</si>
  <si>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</si>
  <si>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</si>
  <si>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</si>
  <si>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</si>
  <si>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</si>
  <si>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</si>
  <si>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</si>
  <si>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</si>
  <si>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</si>
  <si>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</si>
  <si>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</si>
  <si>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</si>
  <si>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</si>
  <si>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</si>
  <si>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</si>
  <si>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</si>
  <si>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</si>
  <si>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</si>
  <si>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</si>
  <si>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</si>
  <si>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</si>
  <si>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</si>
  <si>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</si>
  <si>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</si>
  <si>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</si>
  <si>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</si>
  <si>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</si>
  <si>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</si>
  <si>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</si>
  <si>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</si>
  <si>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</si>
  <si>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</si>
  <si>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</si>
  <si>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</si>
  <si>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</si>
  <si>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</si>
  <si>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</si>
  <si>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</si>
  <si>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</si>
  <si>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</si>
  <si>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</si>
  <si>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</si>
  <si>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</si>
  <si>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</si>
  <si>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</si>
  <si>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</si>
  <si>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</si>
  <si>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</si>
  <si>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</si>
  <si>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</si>
  <si>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</si>
  <si>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</si>
  <si>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</si>
  <si>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</si>
  <si>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</si>
  <si>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</si>
  <si>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</si>
  <si>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</si>
  <si>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</si>
  <si>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</si>
  <si>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</si>
  <si>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</si>
  <si>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</si>
  <si>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</si>
  <si>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</si>
  <si>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</si>
  <si>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</si>
  <si>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</si>
  <si>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</si>
  <si>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</si>
  <si>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</si>
  <si>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</si>
  <si>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</si>
  <si>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</si>
  <si>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</si>
  <si>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</si>
  <si>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</si>
  <si>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</si>
  <si>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</si>
  <si>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</si>
  <si>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</si>
  <si>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</si>
  <si>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</si>
  <si>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</si>
  <si>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</si>
  <si>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</si>
  <si>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</si>
  <si>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</si>
  <si>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</si>
  <si>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</si>
  <si>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</si>
  <si>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</si>
  <si>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</si>
  <si>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</si>
  <si>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</si>
  <si>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</si>
  <si>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</si>
  <si>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</si>
  <si>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</si>
  <si>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</si>
  <si>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</si>
  <si>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</si>
  <si>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</si>
  <si>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</si>
  <si>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</si>
  <si>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</si>
  <si>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</si>
  <si>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</si>
  <si>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</si>
  <si>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</si>
  <si>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</si>
  <si>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</si>
  <si>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</si>
  <si>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</si>
  <si>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</si>
  <si>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</si>
  <si>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</si>
  <si>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</si>
  <si>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</si>
  <si>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</si>
  <si>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</si>
  <si>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</si>
  <si>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</si>
  <si>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</si>
  <si>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</si>
  <si>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</si>
  <si>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</si>
  <si>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</si>
  <si>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</si>
  <si>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</si>
  <si>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</si>
  <si>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</si>
  <si>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</si>
  <si>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</si>
  <si>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</si>
  <si>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</si>
  <si>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</si>
  <si>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</si>
  <si>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</si>
  <si>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</si>
  <si>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</si>
  <si>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</si>
  <si>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</si>
  <si>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</si>
  <si>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</si>
  <si>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</si>
  <si>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</si>
  <si>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</si>
  <si>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</si>
  <si>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</si>
  <si>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</si>
  <si>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</si>
  <si>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</si>
  <si>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</si>
  <si>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</si>
  <si>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</si>
  <si>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</si>
  <si>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</si>
  <si>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</si>
  <si>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</si>
  <si>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</si>
  <si>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</si>
  <si>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</si>
  <si>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</si>
  <si>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</si>
  <si>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</si>
  <si>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</si>
  <si>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</si>
  <si>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</si>
  <si>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</si>
  <si>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</si>
  <si>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</si>
  <si>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</si>
  <si>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</si>
  <si>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</si>
  <si>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</si>
  <si>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</si>
  <si>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</si>
  <si>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</si>
  <si>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</si>
  <si>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</si>
  <si>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</si>
  <si>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</si>
  <si>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</si>
  <si>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</si>
  <si>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</si>
  <si>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</si>
  <si>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</si>
  <si>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</si>
  <si>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</si>
  <si>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</si>
  <si>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</si>
  <si>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</si>
  <si>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</si>
  <si>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</si>
  <si>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</si>
  <si>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</si>
  <si>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</si>
  <si>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</si>
  <si>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</si>
  <si>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</si>
  <si>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</si>
  <si>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</si>
  <si>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</si>
  <si>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</si>
  <si>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</si>
  <si>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</si>
  <si>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</si>
  <si>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</si>
  <si>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</si>
  <si>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</si>
  <si>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</si>
  <si>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</si>
  <si>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</si>
  <si>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</si>
  <si>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</si>
  <si>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</si>
  <si>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</si>
  <si>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</si>
  <si>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</si>
  <si>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</si>
  <si>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</si>
  <si>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</si>
  <si>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</si>
  <si>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</si>
  <si>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</si>
  <si>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</si>
  <si>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</si>
  <si>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</si>
  <si>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</si>
  <si>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</si>
  <si>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</si>
  <si>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</si>
  <si>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</si>
  <si>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</si>
  <si>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</si>
  <si>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</si>
  <si>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</si>
  <si>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</si>
  <si>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</si>
  <si>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</si>
  <si>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</si>
  <si>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</si>
  <si>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</si>
  <si>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</si>
  <si>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</si>
  <si>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</si>
  <si>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</si>
  <si>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</si>
  <si>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</si>
  <si>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</si>
  <si>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</si>
  <si>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</si>
  <si>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</si>
  <si>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</si>
  <si>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</si>
  <si>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</si>
  <si>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</si>
  <si>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</si>
  <si>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</si>
  <si>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</si>
  <si>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</si>
  <si>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</si>
  <si>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</si>
  <si>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</si>
  <si>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</si>
  <si>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</si>
  <si>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</si>
  <si>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</si>
  <si>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</si>
  <si>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</si>
  <si>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</si>
  <si>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</si>
  <si>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</si>
  <si>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</si>
  <si>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</si>
  <si>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</si>
  <si>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</si>
  <si>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</si>
  <si>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</si>
  <si>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</si>
  <si>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</si>
  <si>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</si>
  <si>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</si>
  <si>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</si>
  <si>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</si>
  <si>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</si>
  <si>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</si>
  <si>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</si>
  <si>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</si>
  <si>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</si>
  <si>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</si>
  <si>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</si>
  <si>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</si>
  <si>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</si>
  <si>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</si>
  <si>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</si>
  <si>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</si>
  <si>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</si>
  <si>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</si>
  <si>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</si>
  <si>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</si>
  <si>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</si>
  <si>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</si>
  <si>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</si>
  <si>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</si>
  <si>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</si>
  <si>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</si>
  <si>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</si>
  <si>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</si>
  <si>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</si>
  <si>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</si>
  <si>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</si>
  <si>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</si>
  <si>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</si>
  <si>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</si>
  <si>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</si>
  <si>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</si>
  <si>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</si>
  <si>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</si>
  <si>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</si>
  <si>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</si>
  <si>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</si>
  <si>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</si>
  <si>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</si>
  <si>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</si>
  <si>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</si>
  <si>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</si>
  <si>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</si>
  <si>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</si>
  <si>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</si>
  <si>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</si>
  <si>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</si>
  <si>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</si>
  <si>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</si>
  <si>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</si>
  <si>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</si>
  <si>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</si>
  <si>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</si>
  <si>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</si>
  <si>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</si>
  <si>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</si>
  <si>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</si>
  <si>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</si>
  <si>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</si>
  <si>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</si>
  <si>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</si>
  <si>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</si>
  <si>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</si>
  <si>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</si>
  <si>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</si>
  <si>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</si>
  <si>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</si>
  <si>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</si>
  <si>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</si>
  <si>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</si>
  <si>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</si>
  <si>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</si>
  <si>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</si>
  <si>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</si>
  <si>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</si>
  <si>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</si>
  <si>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</si>
  <si>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</si>
  <si>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</si>
  <si>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</si>
  <si>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</si>
  <si>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</si>
  <si>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</si>
  <si>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</si>
  <si>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</si>
  <si>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</si>
  <si>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</si>
  <si>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</si>
  <si>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</si>
  <si>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</si>
  <si>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</si>
  <si>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</si>
  <si>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</si>
  <si>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</si>
  <si>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</si>
  <si>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</si>
  <si>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</si>
  <si>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</si>
  <si>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</si>
  <si>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</si>
  <si>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</si>
  <si>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</si>
  <si>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</si>
  <si>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</si>
  <si>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</si>
  <si>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</si>
  <si>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</si>
  <si>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</si>
  <si>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</si>
  <si>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</si>
  <si>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</si>
  <si>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</si>
  <si>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</si>
  <si>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</si>
  <si>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</si>
  <si>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</si>
  <si>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</si>
  <si>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</si>
  <si>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</si>
  <si>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</si>
  <si>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</si>
  <si>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</si>
  <si>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</si>
  <si>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</si>
  <si>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</si>
  <si>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</si>
  <si>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</si>
  <si>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</si>
  <si>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</si>
  <si>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</si>
  <si>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</si>
  <si>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</si>
  <si>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</si>
  <si>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</si>
  <si>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</si>
  <si>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</si>
  <si>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</si>
  <si>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</si>
  <si>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</si>
  <si>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</si>
  <si>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</si>
  <si>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</si>
  <si>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</si>
  <si>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</si>
  <si>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</si>
  <si>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</si>
  <si>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</si>
  <si>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</si>
  <si>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</si>
  <si>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</si>
  <si>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</si>
  <si>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</si>
  <si>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</si>
  <si>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</si>
  <si>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</si>
  <si>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</si>
  <si>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</si>
  <si>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</si>
  <si>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</si>
  <si>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</si>
  <si>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</si>
  <si>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</si>
  <si>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</si>
  <si>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</si>
  <si>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</si>
  <si>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</si>
  <si>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</si>
  <si>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</si>
  <si>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</si>
  <si>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</si>
  <si>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</si>
  <si>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</si>
  <si>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</si>
  <si>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</si>
  <si>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</si>
  <si>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</si>
  <si>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</si>
  <si>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</si>
  <si>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</si>
  <si>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</si>
  <si>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</si>
  <si>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</si>
  <si>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</si>
  <si>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</si>
  <si>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</si>
  <si>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</si>
  <si>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</si>
  <si>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</si>
  <si>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</si>
  <si>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</si>
  <si>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</si>
  <si>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</si>
  <si>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</si>
  <si>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</si>
  <si>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</si>
  <si>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</si>
  <si>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</si>
  <si>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</si>
  <si>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</si>
  <si>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</si>
  <si>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</si>
  <si>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</si>
  <si>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</si>
  <si>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</si>
  <si>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</si>
  <si>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</si>
  <si>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</si>
  <si>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</si>
  <si>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</si>
  <si>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</si>
  <si>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</si>
  <si>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</si>
  <si>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</si>
  <si>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</si>
  <si>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</si>
  <si>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</si>
  <si>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</si>
  <si>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</si>
  <si>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</si>
  <si>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</si>
  <si>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</si>
  <si>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</si>
  <si>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</si>
  <si>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</si>
  <si>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</si>
  <si>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</si>
  <si>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</si>
  <si>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</si>
  <si>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</si>
  <si>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</si>
  <si>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</si>
  <si>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</si>
  <si>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</si>
  <si>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</si>
  <si>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</si>
  <si>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</si>
  <si>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</si>
  <si>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</si>
  <si>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</si>
  <si>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</si>
  <si>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</si>
  <si>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</si>
  <si>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</si>
  <si>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</si>
  <si>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</si>
  <si>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</si>
  <si>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</si>
  <si>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</si>
  <si>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</si>
  <si>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</si>
  <si>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</si>
  <si>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</si>
  <si>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</si>
  <si>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</si>
  <si>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</si>
  <si>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</si>
  <si>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</si>
  <si>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</si>
  <si>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</si>
  <si>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</si>
  <si>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</si>
  <si>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</si>
  <si>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</si>
  <si>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</si>
  <si>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</si>
  <si>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</si>
  <si>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</si>
  <si>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</si>
  <si>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</si>
  <si>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</si>
  <si>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</si>
  <si>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</si>
  <si>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</si>
  <si>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</si>
  <si>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</si>
  <si>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</si>
  <si>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</si>
  <si>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</si>
  <si>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</si>
  <si>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</si>
  <si>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</si>
  <si>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</si>
  <si>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</si>
  <si>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</si>
  <si>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</si>
  <si>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</si>
  <si>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</si>
  <si>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</si>
  <si>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</si>
  <si>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</si>
  <si>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</si>
  <si>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</si>
  <si>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</si>
  <si>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</si>
  <si>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</si>
  <si>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</si>
  <si>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</si>
  <si>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</si>
  <si>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</si>
  <si>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</si>
  <si>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</si>
  <si>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</si>
  <si>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</si>
  <si>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</si>
  <si>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</si>
  <si>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</si>
  <si>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</si>
  <si>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</si>
  <si>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</si>
  <si>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</si>
  <si>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</si>
  <si>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</si>
  <si>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</si>
  <si>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</si>
  <si>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</si>
  <si>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</si>
  <si>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</si>
  <si>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</si>
  <si>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</si>
  <si>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</si>
  <si>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</si>
  <si>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</si>
  <si>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</si>
  <si>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</si>
  <si>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</si>
  <si>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</si>
  <si>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</si>
  <si>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</si>
  <si>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</si>
  <si>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</si>
  <si>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</si>
  <si>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</si>
  <si>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</si>
  <si>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</si>
  <si>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</si>
  <si>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</si>
  <si>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</si>
  <si>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</si>
  <si>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</si>
  <si>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</si>
  <si>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</si>
  <si>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</si>
  <si>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</si>
  <si>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</si>
  <si>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</si>
  <si>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</si>
  <si>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</si>
  <si>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</si>
  <si>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</si>
  <si>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</si>
  <si>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</si>
  <si>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</si>
  <si>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</si>
  <si>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</si>
  <si>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</si>
  <si>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</si>
  <si>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</si>
  <si>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</si>
  <si>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</si>
  <si>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</si>
  <si>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</si>
  <si>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</si>
  <si>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</si>
  <si>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</si>
  <si>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</si>
  <si>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</si>
  <si>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</si>
  <si>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</si>
  <si>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</si>
  <si>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</si>
  <si>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</si>
  <si>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</si>
  <si>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</si>
  <si>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</si>
  <si>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</si>
  <si>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</si>
  <si>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</si>
  <si>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</si>
  <si>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</si>
  <si>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</si>
  <si>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</si>
  <si>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</si>
  <si>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</si>
  <si>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</si>
  <si>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</si>
  <si>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</si>
  <si>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</si>
  <si>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</si>
  <si>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</si>
  <si>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</si>
  <si>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</si>
  <si>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</si>
  <si>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</si>
  <si>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</si>
  <si>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</si>
  <si>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</si>
  <si>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</si>
  <si>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</si>
  <si>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</si>
  <si>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</si>
  <si>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</si>
  <si>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</si>
  <si>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</si>
  <si>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</si>
  <si>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</si>
  <si>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</si>
  <si>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</si>
  <si>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</si>
  <si>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</si>
  <si>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</si>
  <si>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</si>
  <si>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</si>
  <si>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</si>
  <si>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</si>
  <si>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</si>
  <si>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</si>
  <si>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</si>
  <si>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</si>
  <si>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</si>
  <si>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</si>
  <si>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</si>
  <si>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</si>
  <si>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</si>
  <si>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</si>
  <si>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</si>
  <si>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</si>
  <si>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</si>
  <si>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</si>
  <si>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</si>
  <si>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</si>
  <si>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</si>
  <si>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</si>
  <si>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</si>
  <si>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</si>
  <si>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</si>
  <si>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</si>
  <si>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</si>
  <si>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</si>
  <si>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</si>
  <si>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</si>
  <si>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</si>
  <si>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</si>
  <si>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</si>
  <si>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</si>
  <si>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</si>
  <si>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</si>
  <si>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</si>
  <si>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</si>
  <si>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</si>
  <si>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</si>
  <si>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</si>
  <si>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</si>
  <si>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</si>
  <si>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</si>
  <si>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</si>
  <si>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</si>
  <si>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</si>
  <si>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</si>
  <si>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</si>
  <si>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</si>
  <si>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</si>
  <si>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</si>
  <si>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</si>
  <si>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</si>
  <si>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</si>
  <si>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</si>
  <si>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</si>
  <si>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</si>
  <si>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</si>
  <si>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</si>
  <si>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</si>
  <si>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</si>
  <si>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</si>
  <si>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</si>
  <si>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</si>
  <si>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</si>
  <si>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</si>
  <si>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</si>
  <si>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</si>
  <si>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</si>
  <si>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</si>
  <si>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</si>
  <si>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</si>
  <si>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</si>
  <si>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</si>
  <si>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</si>
  <si>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</si>
  <si>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</si>
  <si>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</si>
  <si>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</si>
  <si>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</si>
  <si>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</si>
  <si>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</si>
  <si>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</si>
  <si>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</si>
  <si>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</si>
  <si>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</si>
  <si>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</si>
  <si>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</si>
  <si>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</si>
  <si>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</si>
  <si>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</si>
  <si>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</si>
  <si>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</si>
  <si>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</si>
  <si>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</si>
  <si>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</si>
  <si>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</si>
  <si>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</si>
  <si>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</si>
  <si>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</si>
  <si>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</si>
  <si>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</si>
  <si>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</si>
  <si>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</si>
  <si>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</si>
  <si>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</si>
  <si>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</si>
  <si>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</si>
  <si>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</si>
  <si>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</si>
  <si>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</si>
  <si>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</si>
  <si>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</si>
  <si>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</si>
  <si>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</si>
  <si>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</si>
  <si>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</si>
  <si>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</si>
  <si>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</si>
  <si>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</si>
  <si>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</si>
  <si>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</si>
  <si>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</si>
  <si>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</si>
  <si>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</si>
  <si>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</si>
  <si>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</si>
  <si>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</si>
  <si>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</si>
  <si>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</si>
  <si>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</si>
  <si>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</si>
  <si>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</si>
  <si>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</si>
  <si>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</si>
  <si>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</si>
  <si>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</si>
  <si>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</si>
  <si>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</si>
  <si>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</si>
  <si>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</si>
  <si>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</si>
  <si>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</si>
  <si>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</si>
  <si>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</si>
  <si>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</si>
  <si>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</si>
  <si>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</si>
  <si>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</si>
  <si>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</si>
  <si>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</si>
  <si>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</si>
  <si>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</si>
  <si>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</si>
  <si>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</si>
  <si>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</si>
  <si>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</si>
  <si>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</si>
  <si>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</si>
  <si>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</si>
  <si>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</si>
  <si>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</si>
  <si>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</si>
  <si>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</si>
  <si>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</si>
  <si>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</si>
  <si>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</si>
  <si>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</si>
  <si>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</si>
  <si>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</si>
  <si>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</si>
  <si>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</si>
  <si>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</si>
  <si>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</si>
  <si>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</si>
  <si>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</si>
  <si>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</si>
  <si>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</si>
  <si>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</si>
  <si>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</si>
  <si>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</si>
  <si>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</si>
  <si>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</si>
  <si>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</si>
  <si>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</si>
  <si>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</si>
  <si>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</si>
  <si>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</si>
  <si>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</si>
  <si>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</si>
  <si>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</si>
  <si>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</si>
  <si>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</si>
  <si>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</si>
  <si>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</si>
  <si>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</si>
  <si>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</si>
  <si>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</si>
  <si>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</si>
  <si>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</si>
  <si>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</si>
  <si>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</si>
  <si>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</si>
  <si>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</si>
  <si>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</si>
  <si>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</si>
  <si>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</si>
  <si>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</si>
  <si>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</si>
  <si>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</si>
  <si>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</si>
  <si>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</si>
  <si>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</si>
  <si>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</si>
  <si>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</si>
  <si>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</si>
  <si>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</si>
  <si>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</si>
  <si>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</si>
  <si>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</si>
  <si>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</si>
  <si>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</si>
  <si>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</si>
  <si>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</si>
  <si>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</si>
  <si>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</si>
  <si>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</si>
  <si>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</si>
  <si>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</si>
  <si>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</si>
  <si>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</si>
  <si>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</si>
  <si>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</si>
  <si>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</si>
  <si>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</si>
  <si>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</si>
  <si>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</si>
  <si>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</si>
  <si>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</si>
  <si>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</si>
  <si>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</si>
  <si>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</si>
  <si>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</si>
  <si>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</si>
  <si>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</si>
  <si>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</si>
  <si>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</si>
  <si>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</si>
  <si>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</si>
  <si>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</si>
  <si>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</si>
  <si>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</si>
  <si>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</si>
  <si>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</si>
  <si>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</si>
  <si>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</si>
  <si>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</si>
  <si>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</si>
  <si>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</si>
  <si>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</si>
  <si>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</si>
  <si>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</si>
  <si>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</si>
  <si>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</si>
  <si>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</si>
  <si>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</si>
  <si>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</si>
  <si>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</si>
  <si>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</si>
  <si>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</si>
  <si>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</si>
  <si>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</si>
  <si>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</si>
  <si>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</si>
  <si>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</si>
  <si>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</si>
  <si>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</si>
  <si>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</si>
  <si>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</si>
  <si>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</si>
  <si>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</si>
  <si>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</si>
  <si>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</si>
  <si>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</si>
  <si>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</si>
  <si>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</si>
  <si>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</si>
  <si>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</si>
  <si>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</si>
  <si>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</si>
  <si>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</si>
  <si>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</si>
  <si>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</si>
  <si>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</si>
  <si>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</si>
  <si>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</si>
  <si>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</si>
  <si>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</si>
  <si>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</si>
  <si>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</si>
  <si>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</si>
  <si>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</si>
  <si>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</si>
  <si>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</si>
  <si>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</si>
  <si>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</si>
  <si>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</si>
  <si>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</si>
  <si>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</si>
  <si>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</si>
  <si>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</si>
  <si>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</si>
  <si>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</si>
  <si>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</si>
  <si>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</si>
  <si>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</si>
  <si>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</si>
  <si>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</si>
  <si>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</si>
  <si>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</si>
  <si>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</si>
  <si>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</si>
  <si>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</si>
  <si>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</si>
  <si>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</si>
  <si>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</si>
  <si>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</si>
  <si>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</si>
  <si>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</si>
  <si>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</si>
  <si>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</si>
  <si>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</si>
  <si>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</si>
  <si>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</si>
  <si>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</si>
  <si>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</si>
  <si>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</si>
  <si>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</si>
  <si>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</si>
  <si>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</si>
  <si>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</si>
  <si>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</si>
  <si>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</si>
  <si>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</si>
  <si>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</si>
  <si>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</si>
  <si>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</si>
  <si>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</si>
  <si>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</si>
  <si>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</si>
  <si>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</si>
  <si>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</si>
  <si>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</si>
  <si>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</si>
  <si>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</si>
  <si>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</si>
  <si>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</si>
  <si>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</si>
  <si>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</si>
  <si>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</si>
  <si>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</si>
  <si>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</si>
  <si>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</si>
  <si>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</si>
  <si>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</si>
  <si>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</si>
  <si>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</si>
  <si>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</si>
  <si>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</si>
  <si>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</si>
  <si>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</si>
  <si>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</si>
  <si>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</si>
  <si>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</si>
  <si>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</si>
  <si>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</si>
  <si>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</si>
  <si>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</si>
  <si>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</si>
  <si>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</si>
  <si>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</si>
  <si>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</si>
  <si>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</si>
  <si>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</si>
  <si>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</si>
  <si>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</si>
  <si>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</si>
  <si>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</si>
  <si>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</si>
  <si>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</si>
  <si>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</si>
  <si>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</si>
  <si>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</si>
  <si>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</si>
  <si>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</si>
  <si>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</si>
  <si>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</si>
  <si>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</si>
  <si>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</si>
  <si>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</si>
  <si>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</si>
  <si>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</si>
  <si>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</si>
  <si>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</si>
  <si>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</si>
  <si>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</si>
  <si>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</si>
  <si>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</si>
  <si>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</si>
  <si>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</si>
  <si>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</si>
  <si>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</si>
  <si>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</si>
  <si>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</si>
  <si>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</si>
  <si>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</si>
  <si>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</si>
  <si>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</si>
  <si>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</si>
  <si>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</si>
  <si>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</si>
  <si>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</si>
  <si>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</si>
  <si>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</si>
  <si>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</si>
  <si>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</si>
  <si>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</si>
  <si>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</si>
  <si>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</si>
  <si>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</si>
  <si>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</si>
  <si>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</si>
  <si>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</si>
  <si>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</si>
  <si>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</si>
  <si>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</si>
  <si>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</si>
  <si>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</si>
  <si>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</si>
  <si>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</si>
  <si>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</si>
  <si>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</si>
  <si>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</si>
  <si>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</si>
  <si>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</si>
  <si>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</si>
  <si>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</si>
  <si>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</si>
  <si>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</si>
  <si>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</si>
  <si>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</si>
  <si>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</si>
  <si>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</si>
  <si>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</si>
  <si>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</si>
  <si>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</si>
  <si>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</si>
  <si>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</si>
  <si>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</si>
  <si>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</si>
  <si>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</si>
  <si>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</si>
  <si>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</si>
  <si>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</si>
  <si>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</si>
  <si>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</si>
  <si>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</si>
  <si>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</si>
  <si>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</si>
  <si>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</si>
  <si>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</si>
  <si>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</si>
  <si>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</si>
  <si>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</si>
  <si>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</si>
  <si>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</si>
  <si>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</si>
  <si>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</si>
  <si>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</si>
  <si>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</si>
  <si>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</si>
  <si>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</si>
  <si>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</si>
  <si>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</si>
  <si>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</si>
  <si>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</si>
  <si>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</si>
  <si>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</si>
  <si>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</si>
  <si>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</si>
  <si>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</si>
  <si>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</si>
  <si>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</si>
  <si>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</si>
  <si>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</si>
  <si>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</si>
  <si>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</si>
  <si>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</si>
  <si>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</si>
  <si>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</si>
  <si>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</si>
  <si>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</si>
  <si>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</si>
  <si>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</si>
  <si>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</si>
  <si>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</si>
  <si>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</si>
  <si>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</si>
  <si>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</si>
  <si>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</si>
  <si>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</si>
  <si>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</si>
  <si>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</si>
  <si>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</si>
  <si>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</si>
  <si>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</si>
  <si>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</si>
  <si>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</si>
  <si>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</si>
  <si>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</si>
  <si>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</si>
  <si>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</si>
  <si>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</si>
  <si>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</si>
  <si>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</si>
  <si>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</si>
  <si>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</si>
  <si>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</si>
  <si>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</si>
  <si>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</si>
  <si>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</si>
  <si>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</si>
  <si>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</si>
  <si>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</si>
  <si>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</si>
  <si>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</si>
  <si>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</si>
  <si>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</si>
  <si>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</si>
  <si>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</si>
  <si>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</si>
  <si>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</si>
  <si>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</si>
  <si>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</si>
  <si>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</si>
  <si>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</si>
  <si>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</si>
  <si>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</si>
  <si>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</si>
  <si>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</si>
  <si>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</si>
  <si>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</si>
  <si>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</si>
  <si>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</si>
  <si>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</si>
  <si>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</si>
  <si>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</si>
  <si>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</si>
  <si>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</si>
  <si>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</si>
  <si>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</si>
  <si>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</si>
  <si>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</si>
  <si>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</si>
  <si>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</si>
  <si>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</si>
  <si>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</si>
  <si>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</si>
  <si>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</si>
  <si>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</si>
  <si>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</si>
  <si>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</si>
  <si>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</si>
  <si>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</si>
  <si>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</si>
  <si>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</si>
  <si>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</si>
  <si>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</si>
  <si>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</si>
  <si>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</si>
  <si>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</si>
  <si>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</si>
  <si>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</si>
  <si>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</si>
  <si>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</si>
  <si>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</si>
  <si>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</si>
  <si>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</si>
  <si>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</si>
  <si>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</si>
  <si>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</si>
  <si>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</si>
  <si>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</si>
  <si>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</si>
  <si>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</si>
  <si>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</si>
  <si>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</si>
  <si>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</si>
  <si>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</si>
  <si>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</si>
  <si>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</si>
  <si>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</si>
  <si>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</si>
  <si>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</si>
  <si>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</si>
  <si>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</si>
  <si>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</si>
  <si>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</si>
  <si>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</si>
  <si>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</si>
  <si>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</si>
  <si>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</si>
  <si>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</si>
  <si>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</si>
  <si>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</si>
  <si>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</si>
  <si>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</si>
  <si>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</si>
  <si>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</si>
  <si>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</si>
  <si>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</si>
  <si>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</si>
  <si>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</si>
  <si>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</si>
  <si>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</si>
  <si>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</si>
  <si>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</si>
  <si>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</si>
  <si>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</si>
  <si>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</si>
  <si>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</si>
  <si>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</si>
  <si>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</si>
  <si>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</si>
  <si>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</si>
  <si>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</si>
  <si>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</si>
  <si>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</si>
  <si>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</si>
  <si>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</si>
  <si>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</si>
  <si>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</si>
  <si>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</si>
  <si>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</si>
  <si>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</si>
  <si>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</si>
  <si>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</si>
  <si>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</si>
  <si>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</si>
  <si>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</si>
  <si>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</si>
  <si>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</si>
  <si>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</si>
  <si>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</si>
  <si>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</si>
  <si>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</si>
  <si>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</si>
  <si>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</si>
  <si>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</si>
  <si>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</si>
  <si>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</si>
  <si>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</si>
  <si>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</si>
  <si>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</si>
  <si>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</si>
  <si>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</si>
  <si>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</si>
  <si>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</si>
  <si>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</si>
  <si>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</si>
  <si>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</si>
  <si>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</si>
  <si>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</si>
  <si>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</si>
  <si>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</si>
  <si>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</si>
  <si>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</si>
  <si>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</si>
  <si>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</si>
  <si>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</si>
  <si>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</si>
  <si>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</si>
  <si>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</si>
  <si>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</si>
  <si>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</si>
  <si>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</si>
  <si>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</si>
  <si>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</si>
  <si>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</si>
  <si>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</si>
  <si>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</si>
  <si>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</si>
  <si>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</si>
  <si>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</si>
  <si>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</si>
  <si>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</si>
  <si>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</si>
  <si>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</si>
  <si>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</si>
  <si>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</si>
  <si>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</si>
  <si>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</si>
  <si>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</si>
  <si>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</si>
  <si>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</si>
  <si>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</si>
  <si>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</si>
  <si>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</si>
  <si>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</si>
  <si>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</si>
  <si>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</si>
  <si>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</si>
  <si>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</si>
  <si>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</si>
  <si>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</si>
  <si>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</si>
  <si>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</si>
  <si>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</si>
  <si>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</si>
  <si>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</si>
  <si>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</si>
  <si>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</si>
  <si>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</si>
  <si>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</si>
  <si>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</si>
  <si>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</si>
  <si>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</si>
  <si>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</si>
  <si>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</si>
  <si>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</si>
  <si>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</si>
  <si>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</si>
  <si>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</si>
  <si>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</si>
  <si>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</si>
  <si>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</si>
  <si>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</si>
  <si>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</si>
  <si>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</si>
  <si>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</si>
  <si>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</si>
  <si>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</si>
  <si>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</si>
  <si>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</si>
  <si>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</si>
  <si>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</si>
  <si>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</si>
  <si>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</si>
  <si>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</si>
  <si>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</si>
  <si>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</si>
  <si>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</si>
  <si>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</si>
  <si>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</si>
  <si>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</si>
  <si>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</si>
  <si>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</si>
  <si>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</si>
  <si>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</si>
  <si>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</si>
  <si>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</si>
  <si>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</si>
  <si>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</si>
  <si>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</si>
  <si>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</si>
  <si>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</si>
  <si>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</si>
  <si>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</si>
  <si>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</si>
  <si>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</si>
  <si>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</si>
  <si>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</si>
  <si>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</si>
  <si>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</si>
  <si>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</si>
  <si>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</si>
  <si>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</si>
  <si>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</si>
  <si>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</si>
  <si>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</si>
  <si>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</si>
  <si>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</si>
  <si>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</si>
  <si>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</si>
  <si>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</si>
  <si>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</si>
  <si>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</si>
  <si>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</si>
  <si>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</si>
  <si>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</si>
  <si>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</si>
  <si>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</si>
  <si>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</si>
  <si>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</si>
  <si>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</si>
  <si>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</si>
  <si>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</si>
  <si>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</si>
  <si>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</si>
  <si>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</si>
  <si>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</si>
  <si>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</si>
  <si>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</si>
  <si>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</si>
  <si>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</si>
  <si>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</si>
  <si>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</si>
  <si>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</si>
  <si>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</si>
  <si>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</si>
  <si>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</si>
  <si>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</si>
  <si>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</si>
  <si>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</si>
  <si>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</si>
  <si>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</si>
  <si>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</si>
  <si>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</si>
  <si>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</si>
  <si>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</si>
  <si>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</si>
  <si>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</si>
  <si>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</si>
  <si>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</si>
  <si>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</si>
  <si>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</si>
  <si>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</si>
  <si>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</si>
  <si>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</si>
  <si>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</si>
  <si>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</si>
  <si>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</si>
  <si>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</si>
  <si>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</si>
  <si>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</si>
  <si>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</si>
  <si>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</si>
  <si>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</si>
  <si>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</si>
  <si>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</si>
  <si>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</si>
  <si>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</si>
  <si>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</si>
  <si>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</si>
  <si>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</si>
  <si>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</si>
  <si>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</si>
  <si>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</si>
  <si>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</si>
  <si>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</si>
  <si>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</si>
  <si>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</si>
  <si>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</si>
  <si>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</si>
  <si>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</si>
  <si>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</si>
  <si>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</si>
  <si>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</si>
  <si>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</si>
  <si>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</si>
  <si>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</si>
  <si>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</si>
  <si>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</si>
  <si>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</si>
  <si>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</si>
  <si>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</si>
  <si>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</si>
  <si>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</si>
  <si>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</si>
  <si>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</si>
  <si>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</si>
  <si>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</si>
  <si>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</si>
  <si>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</si>
  <si>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</si>
  <si>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</si>
  <si>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</si>
  <si>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</si>
  <si>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</si>
  <si>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</si>
  <si>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</si>
  <si>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</si>
  <si>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</si>
  <si>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</si>
  <si>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</si>
  <si>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</si>
  <si>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</si>
  <si>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</si>
  <si>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</si>
  <si>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</si>
  <si>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</si>
  <si>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</si>
  <si>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</si>
  <si>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</si>
  <si>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</si>
  <si>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</si>
  <si>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</si>
  <si>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</si>
  <si>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</si>
  <si>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</si>
  <si>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</si>
  <si>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</si>
  <si>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</si>
  <si>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</si>
  <si>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</si>
  <si>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</si>
  <si>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</si>
  <si>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</si>
  <si>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</si>
  <si>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</si>
  <si>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</si>
  <si>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</si>
  <si>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</si>
  <si>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</si>
  <si>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</si>
  <si>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</si>
  <si>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</si>
  <si>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</si>
  <si>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</si>
  <si>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</si>
  <si>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</si>
  <si>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</si>
  <si>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</si>
  <si>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</si>
  <si>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</si>
  <si>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</si>
  <si>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</si>
  <si>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</si>
  <si>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</si>
  <si>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</si>
  <si>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</si>
  <si>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</si>
  <si>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</si>
  <si>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</si>
  <si>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</si>
  <si>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</si>
  <si>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</si>
  <si>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</si>
  <si>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</si>
  <si>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</si>
  <si>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</si>
  <si>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</si>
  <si>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</si>
  <si>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</si>
  <si>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</si>
  <si>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</si>
  <si>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</si>
  <si>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</si>
  <si>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</si>
  <si>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</si>
  <si>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</si>
  <si>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</si>
  <si>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</si>
  <si>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</si>
  <si>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</si>
  <si>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</si>
  <si>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</si>
  <si>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</si>
  <si>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</si>
  <si>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</si>
  <si>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</si>
  <si>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</si>
  <si>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</si>
  <si>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</si>
  <si>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</si>
  <si>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</si>
  <si>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</si>
  <si>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</si>
  <si>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</si>
  <si>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</si>
  <si>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</si>
  <si>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</si>
  <si>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</si>
  <si>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</si>
  <si>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</si>
  <si>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</si>
  <si>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</si>
  <si>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</si>
  <si>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</si>
  <si>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</si>
  <si>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</si>
  <si>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</si>
  <si>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</si>
  <si>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</si>
  <si>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</si>
  <si>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</si>
  <si>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</si>
  <si>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</si>
  <si>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</si>
  <si>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</si>
  <si>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</si>
  <si>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</si>
  <si>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</si>
  <si>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</si>
  <si>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</si>
  <si>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</si>
  <si>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</si>
  <si>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</si>
  <si>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</si>
  <si>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</si>
  <si>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</si>
  <si>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</si>
  <si>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</si>
  <si>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</si>
  <si>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</si>
  <si>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</si>
  <si>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</si>
  <si>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</si>
  <si>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</si>
  <si>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</si>
  <si>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</si>
  <si>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</si>
  <si>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</si>
  <si>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</si>
  <si>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</si>
  <si>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</si>
  <si>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</si>
  <si>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</si>
  <si>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</si>
  <si>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</si>
  <si>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</si>
  <si>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</si>
  <si>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</si>
  <si>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</si>
  <si>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</si>
  <si>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</si>
  <si>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</si>
  <si>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</si>
  <si>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</si>
  <si>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</si>
  <si>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</si>
  <si>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</si>
  <si>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</si>
  <si>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</si>
  <si>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</si>
  <si>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</si>
  <si>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</si>
  <si>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</si>
  <si>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</si>
  <si>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</si>
  <si>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</si>
  <si>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</si>
  <si>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</si>
  <si>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</si>
  <si>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</si>
  <si>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</si>
  <si>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</si>
  <si>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</si>
  <si>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</si>
  <si>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</si>
  <si>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</si>
  <si>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</si>
  <si>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</si>
  <si>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</si>
  <si>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</si>
  <si>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</si>
  <si>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</si>
  <si>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</si>
  <si>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</si>
  <si>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</si>
  <si>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</si>
  <si>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</si>
  <si>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</si>
  <si>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</si>
  <si>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</si>
  <si>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</si>
  <si>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</si>
  <si>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</si>
  <si>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</si>
  <si>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</si>
  <si>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</si>
  <si>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</si>
  <si>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</si>
  <si>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</si>
  <si>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</si>
  <si>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</si>
  <si>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</si>
  <si>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</si>
  <si>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</si>
  <si>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</si>
  <si>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</si>
  <si>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</si>
  <si>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</si>
  <si>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</si>
  <si>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</si>
  <si>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</si>
  <si>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</si>
  <si>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</si>
  <si>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</si>
  <si>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</si>
  <si>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</si>
  <si>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</si>
  <si>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</si>
  <si>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</si>
  <si>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</si>
  <si>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</si>
  <si>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</si>
  <si>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</si>
  <si>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</si>
  <si>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</si>
  <si>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</si>
  <si>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</si>
  <si>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</si>
  <si>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</si>
  <si>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</si>
  <si>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</si>
  <si>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</si>
  <si>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</si>
  <si>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</si>
  <si>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</si>
  <si>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</si>
  <si>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</si>
  <si>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</si>
  <si>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</si>
  <si>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</si>
  <si>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</si>
  <si>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</si>
  <si>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</si>
  <si>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</si>
  <si>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</si>
  <si>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</si>
  <si>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</si>
  <si>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</si>
  <si>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</si>
  <si>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</si>
  <si>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</si>
  <si>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</si>
  <si>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</si>
  <si>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</si>
  <si>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</si>
  <si>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</si>
  <si>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</si>
  <si>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</si>
  <si>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</si>
  <si>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</si>
  <si>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</si>
  <si>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</si>
  <si>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</si>
  <si>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</si>
  <si>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</si>
  <si>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</si>
  <si>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</si>
  <si>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</si>
  <si>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</si>
  <si>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</si>
  <si>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</si>
  <si>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</si>
  <si>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</si>
  <si>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</si>
  <si>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</si>
  <si>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</si>
  <si>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</si>
  <si>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</si>
  <si>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</si>
  <si>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</si>
  <si>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</si>
  <si>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</si>
  <si>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</si>
  <si>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</si>
  <si>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</si>
  <si>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</si>
  <si>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</si>
  <si>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</si>
  <si>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</si>
  <si>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</si>
  <si>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</si>
  <si>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</si>
  <si>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</si>
  <si>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</si>
  <si>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</si>
  <si>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</si>
  <si>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</si>
  <si>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</si>
  <si>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</si>
  <si>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</si>
  <si>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</si>
  <si>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</si>
  <si>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</si>
  <si>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</si>
  <si>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</si>
  <si>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</si>
  <si>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</si>
  <si>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</si>
  <si>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</si>
  <si>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</si>
  <si>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</si>
  <si>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</si>
  <si>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</si>
  <si>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</si>
  <si>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</si>
  <si>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</si>
  <si>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</si>
  <si>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</si>
  <si>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</si>
  <si>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</si>
  <si>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</si>
  <si>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</si>
  <si>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</si>
  <si>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</si>
  <si>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</si>
  <si>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</si>
  <si>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</si>
  <si>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</si>
  <si>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</si>
  <si>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</si>
  <si>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</si>
  <si>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</si>
  <si>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</si>
  <si>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</si>
  <si>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</si>
  <si>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</si>
  <si>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</si>
  <si>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</si>
  <si>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</si>
  <si>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</si>
  <si>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</si>
  <si>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</si>
  <si>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</si>
  <si>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</si>
  <si>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</si>
  <si>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</si>
  <si>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</si>
  <si>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</si>
  <si>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</si>
  <si>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</si>
  <si>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</si>
  <si>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</si>
  <si>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</si>
  <si>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</si>
  <si>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</si>
  <si>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</si>
  <si>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</si>
  <si>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</si>
  <si>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</si>
  <si>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</si>
  <si>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</si>
  <si>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</si>
  <si>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</si>
  <si>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</si>
  <si>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</si>
  <si>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</si>
  <si>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</si>
  <si>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</si>
  <si>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</si>
  <si>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</si>
  <si>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</si>
  <si>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</si>
  <si>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</si>
  <si>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</si>
  <si>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</si>
  <si>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</si>
  <si>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</si>
  <si>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</si>
  <si>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</si>
  <si>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</si>
  <si>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</si>
  <si>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</si>
  <si>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</si>
  <si>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</si>
  <si>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</si>
  <si>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</si>
  <si>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</si>
  <si>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</si>
  <si>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</si>
  <si>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</si>
  <si>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</si>
  <si>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</si>
  <si>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</si>
  <si>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</si>
  <si>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</si>
  <si>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</si>
  <si>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</si>
  <si>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</si>
  <si>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</si>
  <si>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</si>
  <si>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</si>
  <si>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</si>
  <si>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</si>
  <si>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</si>
  <si>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</si>
  <si>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</si>
  <si>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</si>
  <si>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</si>
  <si>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</si>
  <si>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</si>
  <si>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</si>
  <si>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</si>
  <si>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</si>
  <si>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</si>
  <si>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</si>
  <si>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</si>
  <si>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</si>
  <si>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</si>
  <si>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</si>
  <si>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</si>
  <si>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</si>
  <si>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</si>
  <si>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</si>
  <si>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</si>
  <si>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</si>
  <si>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</si>
  <si>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</si>
  <si>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</si>
  <si>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</si>
  <si>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</si>
  <si>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</si>
  <si>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</si>
  <si>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</si>
  <si>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</si>
  <si>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</si>
  <si>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</si>
  <si>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</si>
  <si>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</si>
  <si>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</si>
  <si>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</si>
  <si>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</si>
  <si>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</si>
  <si>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</si>
  <si>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</si>
  <si>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</si>
  <si>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</si>
  <si>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</si>
  <si>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</si>
  <si>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</si>
  <si>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</si>
  <si>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</si>
  <si>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</si>
  <si>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</si>
  <si>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</si>
  <si>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</si>
  <si>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</si>
  <si>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</si>
  <si>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</si>
  <si>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</si>
  <si>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</si>
  <si>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</si>
  <si>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</si>
  <si>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</si>
  <si>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</si>
  <si>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</si>
  <si>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</si>
  <si>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</si>
  <si>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</si>
  <si>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</si>
  <si>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</si>
  <si>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</si>
  <si>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</si>
  <si>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</si>
  <si>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</si>
  <si>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</si>
  <si>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</si>
  <si>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</si>
  <si>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</si>
  <si>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</si>
  <si>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</si>
  <si>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</si>
  <si>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</si>
  <si>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</si>
  <si>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</si>
  <si>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</si>
  <si>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</si>
  <si>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</si>
  <si>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</si>
  <si>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</si>
  <si>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</si>
  <si>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</si>
  <si>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</si>
  <si>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</si>
  <si>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</si>
  <si>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</si>
  <si>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</si>
  <si>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</si>
  <si>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</si>
  <si>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</si>
  <si>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</si>
  <si>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</si>
  <si>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</si>
  <si>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</si>
  <si>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</si>
  <si>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</si>
  <si>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</si>
  <si>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</si>
  <si>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</si>
  <si>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</si>
  <si>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</si>
  <si>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</si>
  <si>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</si>
  <si>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</si>
  <si>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</si>
  <si>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</si>
  <si>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</si>
  <si>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</si>
  <si>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</si>
  <si>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</si>
  <si>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</si>
  <si>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</si>
  <si>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</si>
  <si>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</si>
  <si>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</si>
  <si>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</si>
  <si>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</si>
  <si>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</si>
  <si>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</si>
  <si>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</si>
  <si>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</si>
  <si>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</si>
  <si>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</si>
  <si>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</si>
  <si>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</si>
  <si>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</si>
  <si>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</si>
  <si>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</si>
  <si>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</si>
  <si>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</si>
  <si>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</si>
  <si>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</si>
  <si>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</si>
  <si>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</si>
  <si>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</si>
  <si>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</si>
  <si>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</si>
  <si>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</si>
  <si>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</si>
  <si>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</si>
  <si>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</si>
  <si>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</si>
  <si>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</si>
  <si>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</si>
  <si>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</si>
  <si>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</si>
  <si>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</si>
  <si>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</si>
  <si>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</si>
  <si>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</si>
  <si>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</si>
  <si>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</si>
  <si>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</si>
  <si>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</si>
  <si>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</si>
  <si>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</si>
  <si>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</si>
  <si>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</si>
  <si>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</si>
  <si>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</si>
  <si>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</si>
  <si>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</si>
  <si>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</si>
  <si>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</si>
  <si>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</si>
  <si>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</si>
  <si>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</si>
  <si>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</si>
  <si>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</si>
  <si>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</si>
  <si>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</si>
  <si>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</si>
  <si>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</si>
  <si>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</si>
  <si>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</si>
  <si>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</si>
  <si>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</si>
  <si>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</si>
  <si>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</si>
  <si>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</si>
  <si>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</si>
  <si>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</si>
  <si>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</si>
  <si>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</si>
  <si>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</si>
  <si>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</si>
  <si>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</si>
  <si>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</si>
  <si>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</si>
  <si>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</si>
  <si>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</si>
  <si>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</si>
  <si>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</si>
  <si>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</si>
  <si>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</si>
  <si>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</si>
  <si>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</si>
  <si>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</si>
  <si>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</si>
  <si>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</si>
  <si>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</si>
  <si>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</si>
  <si>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</si>
  <si>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</si>
  <si>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</si>
  <si>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</si>
  <si>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</si>
  <si>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</si>
  <si>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</si>
  <si>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</si>
  <si>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</si>
  <si>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</si>
  <si>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</si>
  <si>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</si>
  <si>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</si>
  <si>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</si>
  <si>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</si>
  <si>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</si>
  <si>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</si>
  <si>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</si>
  <si>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</si>
  <si>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</si>
  <si>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</si>
  <si>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</si>
  <si>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</si>
  <si>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</si>
  <si>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</si>
  <si>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</si>
  <si>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</si>
  <si>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</si>
  <si>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</si>
  <si>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</si>
  <si>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</si>
  <si>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</si>
  <si>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</si>
  <si>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</si>
  <si>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</si>
  <si>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</si>
  <si>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</si>
  <si>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</si>
  <si>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</si>
  <si>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</si>
  <si>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</si>
  <si>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</si>
  <si>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</si>
  <si>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</si>
  <si>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</si>
  <si>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</si>
  <si>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</si>
  <si>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</si>
  <si>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</si>
  <si>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</si>
  <si>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</si>
  <si>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</si>
  <si>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</si>
  <si>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</si>
  <si>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</si>
  <si>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</si>
  <si>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</si>
  <si>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</si>
  <si>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</si>
  <si>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</si>
  <si>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</si>
  <si>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</si>
  <si>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</si>
  <si>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</si>
  <si>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</si>
  <si>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</si>
  <si>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</si>
  <si>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</si>
  <si>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</si>
  <si>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</si>
  <si>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</si>
  <si>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</si>
  <si>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</si>
  <si>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</si>
  <si>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</si>
  <si>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</si>
  <si>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</si>
  <si>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</si>
  <si>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</si>
  <si>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</si>
  <si>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</si>
  <si>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</si>
  <si>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</si>
  <si>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</si>
  <si>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</si>
  <si>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</si>
  <si>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</si>
  <si>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</si>
  <si>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</si>
  <si>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</si>
  <si>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</si>
  <si>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</si>
  <si>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</si>
  <si>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</si>
  <si>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</si>
  <si>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</si>
  <si>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</si>
  <si>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</si>
  <si>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</si>
  <si>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</si>
  <si>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</si>
  <si>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</si>
  <si>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</si>
  <si>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</si>
  <si>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</si>
  <si>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</si>
  <si>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</si>
  <si>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</si>
  <si>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</si>
  <si>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</si>
  <si>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</si>
  <si>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</si>
  <si>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</si>
  <si>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</si>
  <si>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</si>
  <si>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</si>
  <si>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</si>
  <si>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</si>
  <si>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</si>
  <si>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</si>
  <si>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</si>
  <si>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</si>
  <si>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</si>
  <si>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</si>
  <si>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</si>
  <si>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</si>
  <si>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</si>
  <si>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</si>
  <si>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</si>
  <si>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</si>
  <si>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</si>
  <si>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</si>
  <si>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</si>
  <si>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</si>
  <si>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</si>
  <si>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</si>
  <si>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</si>
  <si>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</si>
  <si>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</si>
  <si>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</si>
  <si>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</si>
  <si>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</si>
  <si>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</si>
  <si>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</si>
  <si>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</si>
  <si>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</si>
  <si>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</si>
  <si>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</si>
  <si>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</si>
  <si>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</si>
  <si>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</si>
  <si>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</si>
  <si>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</si>
  <si>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</si>
  <si>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</si>
  <si>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</si>
  <si>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</si>
  <si>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</si>
  <si>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</si>
  <si>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</si>
  <si>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</si>
  <si>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</si>
  <si>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</si>
  <si>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</si>
  <si>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</si>
  <si>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</si>
  <si>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</si>
  <si>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</si>
  <si>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</si>
  <si>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</si>
  <si>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</si>
  <si>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</si>
  <si>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</si>
  <si>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</si>
  <si>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</si>
  <si>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</si>
  <si>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</si>
  <si>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</si>
  <si>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</si>
  <si>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</si>
  <si>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</si>
  <si>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</si>
  <si>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</si>
  <si>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</si>
  <si>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</si>
  <si>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</si>
  <si>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</si>
  <si>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</si>
  <si>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</si>
  <si>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</si>
  <si>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</si>
  <si>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</si>
  <si>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</si>
  <si>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</si>
  <si>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</si>
  <si>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</si>
  <si>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</si>
  <si>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</si>
  <si>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</si>
  <si>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</si>
  <si>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</si>
  <si>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</si>
  <si>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</si>
  <si>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</si>
  <si>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</si>
  <si>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</si>
  <si>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</si>
  <si>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</si>
  <si>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</si>
  <si>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</si>
  <si>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</si>
  <si>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</si>
  <si>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</si>
  <si>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</si>
  <si>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</si>
  <si>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</si>
  <si>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</si>
  <si>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</si>
  <si>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</si>
  <si>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</si>
  <si>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</si>
  <si>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</si>
  <si>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</si>
  <si>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</si>
  <si>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</si>
  <si>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</si>
  <si>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</si>
  <si>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</si>
  <si>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</si>
  <si>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</si>
  <si>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</si>
  <si>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</si>
  <si>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</si>
  <si>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</si>
  <si>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</si>
  <si>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</si>
  <si>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</si>
  <si>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</si>
  <si>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</si>
  <si>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</si>
  <si>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</si>
  <si>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</si>
  <si>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</si>
  <si>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</si>
  <si>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</si>
  <si>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</si>
  <si>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</si>
  <si>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</si>
  <si>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</si>
  <si>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</si>
  <si>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</si>
  <si>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</si>
  <si>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</si>
  <si>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</si>
  <si>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</si>
  <si>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</si>
  <si>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</si>
  <si>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</si>
  <si>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</si>
  <si>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</si>
  <si>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</si>
  <si>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</si>
  <si>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</si>
  <si>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</si>
  <si>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</si>
  <si>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</si>
  <si>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</si>
  <si>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</si>
  <si>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</si>
  <si>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</si>
  <si>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</si>
  <si>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</si>
  <si>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</si>
  <si>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</si>
  <si>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</si>
  <si>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</si>
  <si>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</si>
  <si>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</si>
  <si>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</si>
  <si>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</si>
  <si>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</si>
  <si>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</si>
  <si>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</si>
  <si>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</si>
  <si>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</si>
  <si>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</si>
  <si>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</si>
  <si>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</si>
  <si>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</si>
  <si>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</si>
  <si>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</si>
  <si>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</si>
  <si>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</si>
  <si>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</si>
  <si>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</si>
  <si>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</si>
  <si>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</si>
  <si>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</si>
  <si>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</si>
  <si>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</si>
  <si>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</si>
  <si>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</si>
  <si>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</si>
  <si>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</si>
  <si>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</si>
  <si>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</si>
  <si>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</si>
  <si>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</si>
  <si>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</si>
  <si>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</si>
  <si>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</si>
  <si>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</si>
  <si>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</si>
  <si>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</si>
  <si>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</si>
  <si>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</si>
  <si>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</si>
  <si>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</si>
  <si>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</si>
  <si>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</si>
  <si>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</si>
  <si>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</si>
  <si>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</si>
  <si>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</si>
  <si>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</si>
  <si>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</si>
  <si>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</si>
  <si>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</si>
  <si>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</si>
  <si>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</si>
  <si>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</si>
  <si>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</si>
  <si>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</si>
  <si>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</si>
  <si>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</si>
  <si>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</si>
  <si>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</si>
  <si>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</si>
  <si>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</si>
  <si>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</si>
  <si>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</si>
  <si>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</si>
  <si>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</si>
  <si>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</si>
  <si>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</si>
  <si>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</si>
  <si>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</si>
  <si>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</si>
  <si>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</si>
  <si>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</si>
  <si>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</si>
  <si>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</si>
  <si>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</si>
  <si>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</si>
  <si>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</si>
  <si>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</si>
  <si>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</si>
  <si>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</si>
  <si>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</si>
  <si>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</si>
  <si>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</si>
  <si>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</si>
  <si>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</si>
  <si>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</si>
  <si>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</si>
  <si>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</si>
  <si>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</si>
  <si>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</si>
  <si>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</si>
  <si>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</si>
  <si>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</si>
  <si>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</si>
  <si>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</si>
  <si>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</si>
  <si>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</si>
  <si>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</si>
  <si>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</si>
  <si>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</si>
  <si>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</si>
  <si>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</si>
  <si>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</si>
  <si>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</si>
  <si>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</si>
  <si>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</si>
  <si>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</si>
  <si>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</si>
  <si>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</si>
  <si>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</si>
  <si>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</si>
  <si>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</si>
  <si>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</si>
  <si>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</si>
  <si>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</si>
  <si>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</si>
  <si>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</si>
  <si>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</si>
  <si>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</si>
  <si>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</si>
  <si>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</si>
  <si>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</si>
  <si>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</si>
  <si>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</si>
  <si>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</si>
  <si>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</si>
  <si>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</si>
  <si>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</si>
  <si>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</si>
  <si>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</si>
  <si>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</si>
  <si>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</si>
  <si>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</si>
  <si>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</si>
  <si>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</si>
  <si>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</si>
  <si>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</si>
  <si>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</si>
  <si>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</si>
  <si>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</si>
  <si>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</si>
  <si>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</si>
  <si>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</si>
  <si>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</si>
  <si>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</si>
  <si>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</si>
  <si>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</si>
  <si>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</si>
  <si>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</si>
  <si>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</si>
  <si>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</si>
  <si>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</si>
  <si>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</si>
  <si>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</si>
  <si>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</si>
  <si>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</si>
  <si>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</si>
  <si>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</si>
  <si>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</si>
  <si>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</si>
  <si>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</si>
  <si>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</si>
  <si>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</si>
  <si>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</si>
  <si>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</si>
  <si>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</si>
  <si>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</si>
  <si>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</si>
  <si>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</si>
  <si>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</si>
  <si>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</si>
  <si>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</si>
  <si>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</si>
  <si>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</si>
  <si>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</si>
  <si>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</si>
  <si>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</si>
  <si>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</si>
  <si>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</si>
  <si>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</si>
  <si>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</si>
  <si>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</si>
  <si>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</si>
  <si>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</si>
  <si>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</si>
  <si>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</si>
  <si>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</si>
  <si>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</si>
  <si>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</si>
  <si>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</si>
  <si>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</si>
  <si>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</si>
  <si>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</si>
  <si>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</si>
  <si>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</si>
  <si>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</si>
  <si>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</si>
  <si>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</si>
  <si>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</si>
  <si>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</si>
  <si>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</si>
  <si>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</si>
  <si>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</si>
  <si>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</si>
  <si>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</si>
  <si>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</si>
  <si>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</si>
  <si>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</si>
  <si>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</si>
  <si>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</si>
  <si>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</si>
  <si>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</si>
  <si>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</si>
  <si>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</si>
  <si>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</si>
  <si>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</si>
  <si>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</si>
  <si>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</si>
  <si>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</si>
  <si>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</si>
  <si>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</si>
  <si>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</si>
  <si>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</si>
  <si>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</si>
  <si>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</si>
  <si>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</si>
  <si>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</si>
  <si>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</si>
  <si>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</si>
  <si>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</si>
  <si>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</si>
  <si>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</si>
  <si>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</si>
  <si>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</si>
  <si>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</si>
  <si>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</si>
  <si>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</si>
  <si>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</si>
  <si>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</si>
  <si>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</si>
  <si>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</si>
  <si>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</si>
  <si>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</si>
  <si>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</si>
  <si>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</si>
  <si>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</si>
  <si>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</si>
  <si>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</si>
  <si>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</si>
  <si>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</si>
  <si>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</si>
  <si>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</si>
  <si>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</si>
  <si>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</si>
  <si>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</si>
  <si>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</si>
  <si>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</si>
  <si>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</si>
  <si>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</si>
  <si>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</si>
  <si>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</si>
  <si>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</si>
  <si>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</si>
  <si>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</si>
  <si>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</si>
  <si>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</si>
  <si>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</si>
  <si>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</si>
  <si>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</si>
  <si>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</si>
  <si>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</si>
  <si>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</si>
  <si>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</si>
  <si>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</si>
  <si>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</si>
  <si>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</si>
  <si>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</si>
  <si>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</si>
  <si>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</si>
  <si>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</si>
  <si>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</si>
  <si>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</si>
  <si>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</si>
  <si>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</si>
  <si>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</si>
  <si>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</si>
  <si>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</si>
  <si>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</si>
  <si>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</si>
  <si>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</si>
  <si>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</si>
  <si>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</si>
  <si>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</si>
  <si>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</si>
  <si>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</si>
  <si>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</si>
  <si>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</si>
  <si>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</si>
  <si>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</si>
  <si>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</si>
  <si>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</si>
  <si>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</si>
  <si>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</si>
  <si>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</si>
  <si>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</si>
  <si>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</si>
  <si>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</si>
  <si>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</si>
  <si>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</si>
  <si>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</si>
  <si>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</si>
  <si>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</si>
  <si>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</si>
  <si>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</si>
  <si>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</si>
  <si>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</si>
  <si>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</si>
  <si>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</si>
  <si>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</si>
  <si>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</si>
  <si>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</si>
  <si>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</si>
  <si>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</si>
  <si>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</si>
  <si>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</si>
  <si>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</si>
  <si>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</si>
  <si>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</si>
  <si>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</si>
  <si>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</si>
  <si>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</si>
  <si>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</si>
  <si>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</si>
  <si>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</si>
  <si>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</si>
  <si>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</si>
  <si>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</si>
  <si>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</si>
  <si>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</si>
  <si>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</si>
  <si>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</si>
  <si>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</si>
  <si>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</si>
  <si>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</si>
  <si>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</si>
  <si>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</si>
  <si>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</si>
  <si>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</si>
  <si>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</si>
  <si>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</si>
  <si>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</si>
  <si>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</si>
  <si>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</si>
  <si>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</si>
  <si>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</si>
  <si>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</si>
  <si>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</si>
  <si>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</si>
  <si>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</si>
  <si>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</si>
  <si>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</si>
  <si>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</si>
  <si>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</si>
  <si>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</si>
  <si>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</si>
  <si>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</si>
  <si>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</si>
  <si>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</si>
  <si>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</si>
  <si>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</si>
  <si>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</si>
  <si>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</si>
  <si>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</si>
  <si>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</si>
  <si>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</si>
  <si>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</si>
  <si>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</si>
  <si>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</si>
  <si>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</si>
  <si>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</si>
  <si>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</si>
  <si>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</si>
  <si>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</si>
  <si>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</si>
  <si>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</si>
  <si>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</si>
  <si>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</si>
  <si>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</si>
  <si>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</si>
  <si>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</si>
  <si>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</si>
  <si>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</si>
  <si>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</si>
  <si>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</si>
  <si>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</si>
  <si>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</si>
  <si>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</si>
  <si>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</si>
  <si>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</si>
  <si>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</si>
  <si>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</si>
  <si>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</si>
  <si>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</si>
  <si>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</si>
  <si>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</si>
  <si>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</si>
  <si>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</si>
  <si>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</si>
  <si>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</si>
  <si>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</si>
  <si>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</si>
  <si>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</si>
  <si>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</si>
  <si>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</si>
  <si>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</si>
  <si>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</si>
  <si>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</si>
  <si>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</si>
  <si>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</si>
  <si>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</si>
  <si>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</si>
  <si>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</si>
  <si>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</si>
  <si>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</si>
  <si>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</si>
  <si>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</si>
  <si>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</si>
  <si>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</si>
  <si>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</si>
  <si>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</si>
  <si>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</si>
  <si>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</si>
  <si>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</si>
  <si>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</si>
  <si>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</si>
  <si>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</si>
  <si>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</si>
  <si>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</si>
  <si>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</si>
  <si>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</si>
  <si>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</si>
  <si>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</si>
  <si>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</si>
  <si>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</si>
  <si>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</si>
  <si>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</si>
  <si>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</si>
  <si>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</si>
  <si>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</si>
  <si>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</si>
  <si>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</si>
  <si>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</si>
  <si>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</si>
  <si>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</si>
  <si>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</si>
  <si>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</si>
  <si>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</si>
  <si>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</si>
  <si>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</si>
  <si>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</si>
  <si>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</si>
  <si>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</si>
  <si>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</si>
  <si>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</si>
  <si>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</si>
  <si>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</si>
  <si>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</si>
  <si>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</si>
  <si>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</si>
  <si>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</si>
  <si>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</si>
  <si>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</si>
  <si>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</si>
  <si>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</si>
  <si>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</si>
  <si>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</si>
  <si>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</si>
  <si>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</si>
  <si>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</si>
  <si>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</si>
  <si>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</si>
  <si>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</si>
  <si>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</si>
  <si>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</si>
  <si>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</si>
  <si>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</si>
  <si>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</si>
  <si>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</si>
  <si>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</si>
  <si>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</si>
  <si>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</si>
  <si>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</si>
  <si>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</si>
  <si>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</si>
  <si>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</si>
  <si>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</si>
  <si>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</si>
  <si>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</si>
  <si>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</si>
  <si>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</si>
  <si>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</si>
  <si>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</si>
  <si>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</si>
  <si>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</si>
  <si>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</si>
  <si>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</si>
  <si>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</si>
  <si>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</si>
  <si>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</si>
  <si>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</si>
  <si>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</si>
  <si>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</si>
  <si>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</si>
  <si>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</si>
  <si>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</si>
  <si>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</si>
  <si>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</si>
  <si>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</si>
  <si>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</si>
  <si>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</si>
  <si>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</si>
  <si>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</si>
  <si>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</si>
  <si>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</si>
  <si>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</si>
  <si>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</si>
  <si>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</si>
  <si>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</si>
  <si>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</si>
  <si>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</si>
  <si>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</si>
  <si>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</si>
  <si>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</si>
  <si>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</si>
  <si>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</si>
  <si>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</si>
  <si>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</si>
  <si>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</si>
  <si>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</si>
  <si>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</si>
  <si>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</si>
  <si>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</si>
  <si>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</si>
  <si>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</si>
  <si>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</si>
  <si>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</si>
  <si>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</si>
  <si>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</si>
  <si>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</si>
  <si>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</si>
  <si>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</si>
  <si>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</si>
  <si>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</si>
  <si>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</si>
  <si>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</si>
  <si>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</si>
  <si>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</si>
  <si>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</si>
  <si>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</si>
  <si>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</si>
  <si>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</si>
  <si>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</si>
  <si>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</si>
  <si>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</si>
  <si>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</si>
  <si>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</si>
  <si>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</si>
  <si>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</si>
  <si>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</si>
  <si>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</si>
  <si>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</si>
  <si>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</si>
  <si>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</si>
  <si>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</si>
  <si>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</si>
  <si>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</si>
  <si>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</si>
  <si>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</si>
  <si>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</si>
  <si>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</si>
  <si>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</si>
  <si>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</si>
  <si>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</si>
  <si>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</si>
  <si>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</si>
  <si>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</si>
  <si>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</si>
  <si>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</si>
  <si>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</si>
  <si>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</si>
  <si>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</si>
  <si>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</si>
  <si>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</si>
  <si>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</si>
  <si>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</si>
  <si>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</si>
  <si>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</si>
  <si>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</si>
  <si>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</si>
  <si>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</si>
  <si>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</si>
  <si>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</si>
  <si>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</si>
  <si>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</si>
  <si>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</si>
  <si>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</si>
  <si>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</si>
  <si>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</si>
  <si>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</si>
  <si>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</si>
  <si>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</si>
  <si>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</si>
  <si>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</si>
  <si>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</si>
  <si>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</si>
  <si>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</si>
  <si>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</si>
  <si>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</si>
  <si>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</si>
  <si>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</si>
  <si>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</si>
  <si>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</si>
  <si>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</si>
  <si>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</si>
  <si>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</si>
  <si>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</si>
  <si>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</si>
  <si>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</si>
  <si>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</si>
  <si>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</si>
  <si>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</si>
  <si>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</si>
  <si>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</si>
  <si>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</si>
  <si>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</si>
  <si>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</si>
  <si>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</si>
  <si>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</si>
  <si>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</si>
  <si>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</si>
  <si>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</si>
  <si>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</si>
  <si>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</si>
  <si>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</si>
  <si>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</si>
  <si>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</si>
  <si>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</si>
  <si>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</si>
  <si>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</si>
  <si>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</si>
  <si>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</si>
  <si>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</si>
  <si>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</si>
  <si>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</si>
  <si>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</si>
  <si>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</si>
  <si>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</si>
  <si>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</si>
  <si>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</si>
  <si>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</si>
  <si>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</si>
  <si>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</si>
  <si>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</si>
  <si>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</si>
  <si>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</si>
  <si>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</si>
  <si>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</si>
  <si>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</si>
  <si>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</si>
  <si>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</si>
  <si>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</si>
  <si>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</si>
  <si>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</si>
  <si>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</si>
  <si>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</si>
  <si>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</si>
  <si>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</si>
  <si>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</si>
  <si>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</si>
  <si>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</si>
  <si>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</si>
  <si>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</si>
  <si>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</si>
  <si>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</si>
  <si>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</si>
  <si>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</si>
  <si>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</si>
  <si>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</si>
  <si>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</si>
  <si>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</si>
  <si>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</si>
  <si>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</si>
  <si>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</si>
  <si>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</si>
  <si>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</si>
  <si>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</si>
  <si>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</si>
  <si>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</si>
  <si>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</si>
  <si>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</si>
  <si>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</si>
  <si>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</si>
  <si>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</si>
  <si>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</si>
  <si>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</si>
  <si>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</si>
  <si>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</si>
  <si>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</si>
  <si>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</si>
  <si>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</si>
  <si>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</si>
  <si>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</si>
  <si>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</si>
  <si>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</si>
  <si>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</si>
  <si>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</si>
  <si>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</si>
  <si>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</si>
  <si>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</si>
  <si>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</si>
  <si>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</si>
  <si>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</si>
  <si>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</si>
  <si>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</si>
  <si>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</si>
  <si>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</si>
  <si>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</si>
  <si>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</si>
  <si>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</si>
  <si>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</si>
  <si>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</si>
  <si>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</si>
  <si>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</si>
  <si>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</si>
  <si>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</si>
  <si>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</si>
  <si>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</si>
  <si>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</si>
  <si>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</si>
  <si>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</si>
  <si>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</si>
  <si>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</si>
  <si>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</si>
  <si>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</si>
  <si>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</si>
  <si>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</si>
  <si>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</si>
  <si>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</si>
  <si>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</si>
  <si>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</si>
  <si>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</si>
  <si>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</si>
  <si>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</si>
  <si>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</si>
  <si>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</si>
  <si>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</si>
  <si>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</si>
  <si>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</si>
  <si>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</si>
  <si>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</si>
  <si>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</si>
  <si>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</si>
  <si>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</si>
  <si>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</si>
  <si>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</si>
  <si>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</si>
  <si>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</si>
  <si>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</si>
  <si>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</si>
  <si>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</si>
  <si>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</si>
  <si>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</si>
  <si>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</si>
  <si>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</si>
  <si>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</si>
  <si>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</si>
  <si>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</si>
  <si>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</si>
  <si>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</si>
  <si>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</si>
  <si>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</si>
  <si>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</si>
  <si>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</si>
  <si>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</si>
  <si>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</si>
  <si>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</si>
  <si>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</si>
  <si>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</si>
  <si>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</si>
  <si>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</si>
  <si>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</si>
  <si>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</si>
  <si>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</si>
  <si>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</si>
  <si>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</si>
  <si>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</si>
  <si>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</si>
  <si>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</si>
  <si>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</si>
  <si>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</si>
  <si>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</si>
  <si>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</si>
  <si>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</si>
  <si>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</si>
  <si>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</si>
  <si>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</si>
  <si>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</si>
  <si>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</si>
  <si>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</si>
  <si>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</si>
  <si>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</si>
  <si>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</si>
  <si>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</si>
  <si>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</si>
  <si>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</si>
  <si>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</si>
  <si>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</si>
  <si>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</si>
  <si>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</si>
  <si>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</si>
  <si>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</si>
  <si>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</si>
  <si>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</si>
  <si>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</si>
  <si>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</si>
  <si>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</si>
  <si>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</si>
  <si>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</si>
  <si>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</si>
  <si>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</si>
  <si>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</si>
  <si>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</si>
  <si>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</si>
  <si>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</si>
  <si>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</si>
  <si>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</si>
  <si>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</si>
  <si>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</si>
  <si>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</si>
  <si>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</si>
  <si>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</si>
  <si>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</si>
  <si>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</si>
  <si>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</si>
  <si>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</si>
  <si>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</si>
  <si>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</si>
  <si>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</si>
  <si>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</si>
  <si>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</si>
  <si>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</si>
  <si>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</si>
  <si>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</si>
  <si>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</si>
  <si>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</si>
  <si>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</si>
  <si>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</si>
  <si>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</si>
  <si>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</si>
  <si>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</si>
  <si>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</si>
  <si>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</si>
  <si>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</si>
  <si>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</si>
  <si>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</si>
  <si>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</si>
  <si>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</si>
  <si>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</si>
  <si>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</si>
  <si>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</si>
  <si>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</si>
  <si>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</si>
  <si>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</si>
  <si>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</si>
  <si>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</si>
  <si>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</si>
  <si>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</si>
  <si>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</si>
  <si>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</si>
  <si>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</si>
  <si>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</si>
  <si>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</si>
  <si>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</si>
  <si>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</si>
  <si>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</si>
  <si>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</si>
  <si>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</si>
  <si>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</si>
  <si>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</si>
  <si>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</si>
  <si>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</si>
  <si>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</si>
  <si>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</si>
  <si>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</si>
  <si>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</si>
  <si>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</si>
  <si>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</si>
  <si>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</si>
  <si>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</si>
  <si>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</si>
  <si>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</si>
  <si>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</si>
  <si>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</si>
  <si>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</si>
  <si>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</si>
  <si>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</si>
  <si>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</si>
  <si>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</si>
  <si>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</si>
  <si>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</si>
  <si>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</si>
  <si>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</si>
  <si>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</si>
  <si>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</si>
  <si>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</si>
  <si>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</si>
  <si>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</si>
  <si>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</si>
  <si>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</si>
  <si>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</si>
  <si>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</si>
  <si>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</si>
  <si>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</si>
  <si>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</si>
  <si>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</si>
  <si>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</si>
  <si>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</si>
  <si>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</si>
  <si>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</si>
  <si>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</si>
  <si>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</si>
  <si>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</si>
  <si>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</si>
  <si>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</si>
  <si>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</si>
  <si>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</si>
  <si>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</si>
  <si>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</si>
  <si>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</si>
  <si>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</si>
  <si>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</si>
  <si>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</si>
  <si>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</si>
  <si>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</si>
  <si>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</si>
  <si>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</si>
  <si>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</si>
  <si>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</si>
  <si>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</si>
  <si>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</si>
  <si>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</si>
  <si>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</si>
  <si>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</si>
  <si>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</si>
  <si>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</si>
  <si>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</si>
  <si>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</si>
  <si>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</si>
  <si>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</si>
  <si>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</si>
  <si>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</si>
  <si>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</si>
  <si>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</si>
  <si>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</si>
  <si>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</si>
  <si>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</si>
  <si>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</si>
  <si>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</si>
  <si>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</si>
  <si>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</si>
  <si>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</si>
  <si>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</si>
  <si>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</si>
  <si>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</si>
  <si>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</si>
  <si>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</si>
  <si>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</si>
  <si>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</si>
  <si>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</si>
  <si>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</si>
  <si>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</si>
  <si>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</si>
  <si>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</si>
  <si>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</si>
  <si>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</si>
  <si>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</si>
  <si>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</si>
  <si>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</si>
  <si>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</si>
  <si>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</si>
  <si>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</si>
  <si>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</si>
  <si>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</si>
  <si>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</si>
  <si>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</si>
  <si>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</si>
  <si>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</si>
  <si>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</si>
  <si>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</si>
  <si>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</si>
  <si>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</si>
  <si>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</si>
  <si>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</si>
  <si>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</si>
  <si>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</si>
  <si>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</si>
  <si>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</si>
  <si>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</si>
  <si>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</si>
  <si>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</si>
  <si>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</si>
  <si>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</si>
  <si>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</si>
  <si>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</si>
  <si>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</si>
  <si>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</si>
  <si>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</si>
  <si>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</si>
  <si>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</si>
  <si>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</si>
  <si>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</si>
  <si>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</si>
  <si>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</si>
  <si>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</si>
  <si>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</si>
  <si>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</si>
  <si>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</si>
  <si>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</si>
  <si>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</si>
  <si>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</si>
  <si>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</si>
  <si>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</si>
  <si>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</si>
  <si>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</si>
  <si>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</si>
  <si>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</si>
  <si>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</si>
  <si>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</si>
  <si>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</si>
  <si>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</si>
  <si>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</si>
  <si>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</si>
  <si>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</si>
  <si>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</si>
  <si>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</si>
  <si>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</si>
  <si>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</si>
  <si>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</si>
  <si>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</si>
  <si>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</si>
  <si>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</si>
  <si>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</si>
  <si>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</si>
  <si>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</si>
  <si>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</si>
  <si>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</si>
  <si>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</si>
  <si>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</si>
  <si>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</si>
  <si>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</si>
  <si>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</si>
  <si>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</si>
  <si>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</si>
  <si>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</si>
  <si>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</si>
  <si>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</si>
  <si>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</si>
  <si>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</si>
  <si>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</si>
  <si>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</si>
  <si>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</si>
  <si>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</si>
  <si>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</si>
  <si>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</si>
  <si>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</si>
  <si>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</si>
  <si>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</si>
  <si>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</si>
  <si>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</si>
  <si>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</si>
  <si>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</si>
  <si>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</si>
  <si>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</si>
  <si>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</si>
  <si>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</si>
  <si>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</si>
  <si>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</si>
  <si>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</si>
  <si>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</si>
  <si>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</si>
  <si>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</si>
  <si>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</si>
  <si>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</si>
  <si>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</si>
  <si>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</si>
  <si>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</si>
  <si>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</si>
  <si>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</si>
  <si>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</si>
  <si>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</si>
  <si>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</si>
  <si>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</si>
  <si>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</si>
  <si>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</si>
  <si>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</si>
  <si>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</si>
  <si>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</si>
  <si>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</si>
  <si>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</si>
  <si>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</si>
  <si>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</si>
  <si>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</si>
  <si>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</si>
  <si>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</si>
  <si>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</si>
  <si>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</si>
  <si>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</si>
  <si>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</si>
  <si>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</si>
  <si>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</si>
  <si>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</si>
  <si>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</si>
  <si>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</si>
  <si>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</si>
  <si>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</si>
  <si>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</si>
  <si>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</si>
  <si>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</si>
  <si>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</si>
  <si>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</si>
  <si>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</si>
  <si>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</si>
  <si>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</si>
  <si>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</si>
  <si>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</si>
  <si>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</si>
  <si>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</si>
  <si>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</si>
  <si>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</si>
  <si>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</si>
  <si>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</si>
  <si>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</si>
  <si>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</si>
  <si>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</si>
  <si>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</si>
  <si>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</si>
  <si>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</si>
  <si>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</si>
  <si>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</si>
  <si>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</si>
  <si>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</si>
  <si>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</si>
  <si>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</si>
  <si>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</si>
  <si>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</si>
  <si>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</si>
  <si>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</si>
  <si>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</si>
  <si>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</si>
  <si>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</si>
  <si>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</si>
  <si>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</si>
  <si>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</si>
  <si>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</si>
  <si>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</si>
  <si>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</si>
  <si>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</si>
  <si>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</si>
  <si>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</si>
  <si>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</si>
  <si>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</si>
  <si>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</si>
  <si>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</si>
  <si>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</si>
  <si>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</si>
  <si>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</si>
  <si>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</si>
  <si>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</si>
  <si>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</si>
  <si>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</si>
  <si>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</si>
  <si>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</si>
  <si>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</si>
  <si>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</si>
  <si>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</si>
  <si>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</si>
  <si>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</si>
  <si>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</si>
  <si>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</si>
  <si>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</si>
  <si>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</si>
  <si>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</si>
  <si>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</si>
  <si>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</si>
  <si>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</si>
  <si>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</si>
  <si>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</si>
  <si>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</si>
  <si>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</si>
  <si>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</si>
  <si>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</si>
  <si>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</si>
  <si>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</si>
  <si>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</si>
  <si>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</si>
  <si>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</si>
  <si>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</si>
  <si>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</si>
  <si>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</si>
  <si>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</si>
  <si>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</si>
  <si>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</si>
  <si>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</si>
  <si>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</si>
  <si>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</si>
  <si>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</si>
  <si>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</si>
  <si>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</si>
  <si>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</si>
  <si>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</si>
  <si>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</si>
  <si>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</si>
  <si>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</si>
  <si>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</si>
  <si>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</si>
  <si>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</si>
  <si>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</si>
  <si>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</si>
  <si>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</si>
  <si>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</si>
  <si>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</si>
  <si>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</si>
  <si>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</si>
  <si>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</si>
  <si>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</si>
  <si>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</si>
  <si>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</si>
  <si>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</si>
  <si>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</si>
  <si>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</si>
  <si>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</si>
  <si>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</si>
  <si>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</si>
  <si>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</si>
  <si>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</si>
  <si>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</si>
  <si>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</si>
  <si>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</si>
  <si>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</si>
  <si>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</si>
  <si>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</si>
  <si>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</si>
  <si>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</si>
  <si>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</si>
  <si>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</si>
  <si>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</si>
  <si>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</si>
  <si>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</si>
  <si>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</si>
  <si>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</si>
  <si>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</si>
  <si>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</si>
  <si>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</si>
  <si>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</si>
  <si>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</si>
  <si>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</si>
  <si>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</si>
  <si>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</si>
  <si>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</si>
  <si>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</si>
  <si>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</si>
  <si>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</si>
  <si>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</si>
  <si>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</si>
  <si>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</si>
  <si>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</si>
  <si>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</si>
  <si>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</si>
  <si>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</si>
  <si>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</si>
  <si>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</si>
  <si>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</si>
  <si>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</si>
  <si>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</si>
  <si>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</si>
  <si>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</si>
  <si>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</si>
  <si>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</si>
  <si>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</si>
  <si>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</si>
  <si>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</si>
  <si>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</si>
  <si>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</si>
  <si>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</si>
  <si>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</si>
  <si>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</si>
  <si>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</si>
  <si>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</si>
  <si>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</si>
  <si>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</si>
  <si>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</si>
  <si>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</si>
  <si>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</si>
  <si>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</si>
  <si>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</si>
  <si>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</si>
  <si>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</si>
  <si>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</si>
  <si>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</si>
  <si>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</si>
  <si>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</si>
  <si>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</si>
  <si>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</si>
  <si>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</si>
  <si>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</si>
  <si>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</si>
  <si>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</si>
  <si>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</si>
  <si>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</si>
  <si>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</si>
  <si>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</si>
  <si>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</si>
  <si>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</si>
  <si>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</si>
  <si>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</si>
  <si>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</si>
  <si>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</si>
  <si>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</si>
  <si>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</si>
  <si>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</si>
  <si>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</si>
  <si>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</si>
  <si>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</si>
  <si>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</si>
  <si>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</si>
  <si>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</si>
  <si>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</si>
  <si>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</si>
  <si>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</si>
  <si>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</si>
  <si>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</si>
  <si>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</si>
  <si>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</si>
  <si>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</si>
  <si>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</si>
  <si>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</si>
  <si>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</si>
  <si>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</si>
  <si>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</si>
  <si>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</si>
  <si>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</si>
  <si>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</si>
  <si>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</si>
  <si>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</si>
  <si>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</si>
  <si>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</si>
  <si>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</si>
  <si>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</si>
  <si>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</si>
  <si>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</si>
  <si>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</si>
  <si>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</si>
  <si>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</si>
  <si>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</si>
  <si>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</si>
  <si>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</si>
  <si>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</si>
  <si>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</si>
  <si>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</si>
  <si>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</si>
  <si>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</si>
  <si>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</si>
  <si>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</si>
  <si>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</si>
  <si>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</si>
  <si>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</si>
  <si>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</si>
  <si>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</si>
  <si>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</si>
  <si>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</si>
  <si>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</si>
  <si>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</si>
  <si>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</si>
  <si>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</si>
  <si>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</si>
  <si>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</si>
  <si>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</si>
  <si>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</si>
  <si>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</si>
  <si>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</si>
  <si>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</si>
  <si>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</si>
  <si>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</si>
  <si>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</si>
  <si>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</si>
  <si>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</si>
  <si>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</si>
  <si>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</si>
  <si>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</si>
  <si>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</si>
  <si>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</si>
  <si>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</si>
  <si>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</si>
  <si>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</si>
  <si>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</si>
  <si>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</si>
  <si>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</si>
  <si>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</si>
  <si>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</si>
  <si>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</si>
  <si>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</si>
  <si>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</si>
  <si>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</si>
  <si>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</si>
  <si>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</si>
  <si>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</si>
  <si>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</si>
  <si>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</si>
  <si>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</si>
  <si>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</si>
  <si>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</si>
  <si>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</si>
  <si>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</si>
  <si>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</si>
  <si>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</si>
  <si>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</si>
  <si>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</si>
  <si>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</si>
  <si>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</si>
  <si>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</si>
  <si>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</si>
  <si>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</si>
  <si>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</si>
  <si>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</si>
  <si>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</si>
  <si>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</si>
  <si>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</si>
  <si>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</si>
  <si>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</si>
  <si>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</si>
  <si>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</si>
  <si>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</si>
  <si>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</si>
  <si>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</si>
  <si>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</si>
  <si>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</si>
  <si>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</si>
  <si>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</si>
  <si>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</si>
  <si>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</si>
  <si>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</si>
  <si>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</si>
  <si>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</si>
  <si>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</si>
  <si>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</si>
  <si>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</si>
  <si>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</si>
  <si>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</si>
  <si>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</si>
  <si>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</si>
  <si>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</si>
  <si>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</si>
  <si>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</si>
  <si>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</si>
  <si>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</si>
  <si>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</si>
  <si>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</si>
  <si>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</si>
  <si>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</si>
  <si>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</si>
  <si>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</si>
  <si>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</si>
  <si>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</si>
  <si>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</si>
  <si>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</si>
  <si>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</si>
  <si>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</si>
  <si>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</si>
  <si>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</si>
  <si>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</si>
  <si>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</si>
  <si>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</si>
  <si>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</si>
  <si>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</si>
  <si>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</si>
  <si>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</si>
  <si>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</si>
  <si>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</si>
  <si>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</si>
  <si>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</si>
  <si>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</si>
  <si>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</si>
  <si>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</si>
  <si>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</si>
  <si>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</si>
  <si>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</si>
  <si>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</si>
  <si>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</si>
  <si>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</si>
  <si>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</si>
  <si>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</si>
  <si>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</si>
  <si>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</si>
  <si>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</si>
  <si>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</si>
  <si>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</si>
  <si>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</si>
  <si>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</si>
  <si>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</si>
  <si>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</si>
  <si>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</si>
  <si>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</si>
  <si>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</si>
  <si>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</si>
  <si>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</si>
  <si>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</si>
  <si>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</si>
  <si>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</si>
  <si>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</si>
  <si>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</si>
  <si>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</si>
  <si>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</si>
  <si>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</si>
  <si>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</si>
  <si>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</si>
  <si>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</si>
  <si>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</si>
  <si>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</si>
  <si>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</si>
  <si>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</si>
  <si>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</si>
  <si>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</si>
  <si>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</si>
  <si>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</si>
  <si>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</si>
  <si>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</si>
  <si>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</si>
  <si>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</si>
  <si>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</si>
  <si>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</si>
  <si>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</si>
  <si>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</si>
  <si>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</si>
  <si>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</si>
  <si>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</si>
  <si>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</si>
  <si>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</si>
  <si>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</si>
  <si>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</si>
  <si>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</si>
  <si>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</si>
  <si>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</si>
  <si>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</si>
  <si>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</si>
  <si>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</si>
  <si>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</si>
  <si>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</si>
  <si>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</si>
  <si>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</si>
  <si>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</si>
  <si>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</si>
  <si>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</si>
  <si>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</si>
  <si>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</si>
  <si>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</si>
  <si>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</si>
  <si>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</si>
  <si>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</si>
  <si>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</si>
  <si>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</si>
  <si>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</si>
  <si>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</si>
  <si>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</si>
  <si>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</si>
  <si>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</si>
  <si>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</si>
  <si>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</si>
  <si>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</si>
  <si>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</si>
  <si>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</si>
  <si>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</si>
  <si>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</si>
  <si>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</si>
  <si>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</si>
  <si>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</si>
  <si>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</si>
  <si>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</si>
  <si>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</si>
  <si>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</si>
  <si>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</si>
  <si>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</si>
  <si>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</si>
  <si>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</si>
  <si>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</si>
  <si>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</si>
  <si>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</si>
  <si>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</si>
  <si>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</si>
  <si>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</si>
  <si>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</si>
  <si>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</si>
  <si>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</si>
  <si>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</si>
  <si>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</si>
  <si>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</si>
  <si>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</si>
  <si>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</si>
  <si>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</si>
  <si>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</si>
  <si>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</si>
  <si>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</si>
  <si>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</si>
  <si>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</si>
  <si>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</si>
  <si>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</si>
  <si>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</si>
  <si>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</si>
  <si>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</si>
  <si>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</si>
  <si>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</si>
  <si>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</si>
  <si>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</si>
  <si>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</si>
  <si>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</si>
  <si>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</si>
  <si>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</si>
  <si>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</si>
  <si>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</si>
  <si>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</si>
  <si>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</si>
  <si>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</si>
  <si>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</si>
  <si>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</si>
  <si>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</si>
  <si>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</si>
  <si>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</si>
  <si>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</si>
  <si>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</si>
  <si>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</si>
  <si>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</si>
  <si>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</si>
  <si>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</si>
  <si>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</si>
  <si>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</si>
  <si>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</si>
  <si>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</si>
  <si>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</si>
  <si>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</si>
  <si>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</si>
  <si>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</si>
  <si>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</si>
  <si>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</si>
  <si>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</si>
  <si>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</si>
  <si>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</si>
  <si>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</si>
  <si>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</si>
  <si>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</si>
  <si>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</si>
  <si>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</si>
  <si>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</si>
  <si>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</si>
  <si>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</si>
  <si>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</si>
  <si>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</si>
  <si>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</si>
  <si>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</si>
  <si>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</si>
  <si>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</si>
  <si>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</si>
  <si>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</si>
  <si>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</si>
  <si>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</si>
  <si>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</si>
  <si>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</si>
  <si>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</si>
  <si>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</si>
  <si>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</si>
  <si>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</si>
  <si>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</si>
  <si>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</si>
  <si>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</si>
  <si>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</si>
  <si>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</si>
  <si>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</si>
  <si>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</si>
  <si>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</si>
  <si>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</si>
  <si>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</si>
  <si>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</si>
  <si>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</si>
  <si>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</si>
  <si>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</si>
  <si>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</si>
  <si>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</si>
  <si>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</si>
  <si>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</si>
  <si>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</si>
  <si>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</si>
  <si>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</si>
  <si>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</si>
  <si>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</si>
  <si>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</si>
  <si>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</si>
  <si>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</si>
  <si>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</si>
  <si>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</si>
  <si>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</si>
  <si>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</si>
  <si>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</si>
  <si>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</si>
  <si>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</si>
  <si>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</si>
  <si>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</si>
  <si>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</si>
  <si>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</si>
  <si>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</si>
  <si>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</si>
  <si>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</si>
  <si>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</si>
  <si>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</si>
  <si>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</si>
  <si>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</si>
  <si>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</si>
  <si>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</si>
  <si>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</si>
  <si>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</si>
  <si>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</si>
  <si>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</si>
  <si>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</si>
  <si>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</si>
  <si>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</si>
  <si>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</si>
  <si>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</si>
  <si>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</si>
  <si>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</si>
  <si>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</si>
  <si>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</si>
  <si>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</si>
  <si>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</si>
  <si>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</si>
  <si>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</si>
  <si>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</si>
  <si>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</si>
  <si>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</si>
  <si>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</si>
  <si>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</si>
  <si>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</si>
  <si>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</si>
  <si>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</si>
  <si>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</si>
  <si>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</si>
  <si>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</si>
  <si>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</si>
  <si>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</si>
  <si>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</si>
  <si>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</si>
  <si>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</si>
  <si>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</si>
  <si>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</si>
  <si>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</si>
  <si>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</si>
  <si>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</si>
  <si>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</si>
  <si>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</si>
  <si>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</si>
  <si>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</si>
  <si>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</si>
  <si>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</si>
  <si>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</si>
  <si>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</si>
  <si>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</si>
  <si>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</si>
  <si>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</si>
  <si>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</si>
  <si>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</si>
  <si>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</si>
  <si>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</si>
  <si>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</si>
  <si>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</si>
  <si>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</si>
  <si>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</si>
  <si>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</si>
  <si>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</si>
  <si>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</si>
  <si>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</si>
  <si>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</si>
  <si>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</si>
  <si>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</si>
  <si>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</si>
  <si>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</si>
  <si>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</si>
  <si>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</si>
  <si>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</si>
  <si>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</si>
  <si>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</si>
  <si>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</si>
  <si>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</si>
  <si>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</si>
  <si>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</si>
  <si>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</si>
  <si>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</si>
  <si>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</si>
  <si>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</si>
  <si>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</si>
  <si>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</si>
  <si>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</si>
  <si>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</si>
  <si>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</si>
  <si>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</si>
  <si>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</si>
  <si>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</si>
  <si>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</si>
  <si>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</si>
  <si>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</si>
  <si>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</si>
  <si>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</si>
  <si>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</si>
  <si>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</si>
  <si>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</si>
  <si>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</si>
  <si>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</si>
  <si>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</si>
  <si>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</si>
  <si>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</si>
  <si>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</si>
  <si>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</si>
  <si>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</si>
  <si>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</si>
  <si>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</si>
  <si>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</si>
  <si>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</si>
  <si>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</si>
  <si>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</si>
  <si>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</si>
  <si>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</si>
  <si>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</si>
  <si>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</si>
  <si>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</si>
  <si>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</si>
  <si>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</si>
  <si>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</si>
  <si>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</si>
  <si>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</si>
  <si>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</si>
  <si>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</si>
  <si>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</si>
  <si>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</si>
  <si>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</si>
  <si>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</si>
  <si>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</si>
  <si>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</si>
  <si>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</si>
  <si>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</si>
  <si>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</si>
  <si>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</si>
  <si>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</si>
  <si>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</si>
  <si>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</si>
  <si>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</si>
  <si>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</si>
  <si>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</si>
  <si>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</si>
  <si>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</si>
  <si>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</si>
  <si>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</si>
  <si>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</si>
  <si>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</si>
  <si>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</si>
  <si>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</si>
  <si>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</si>
  <si>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</si>
  <si>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</si>
  <si>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</si>
  <si>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</si>
  <si>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</si>
  <si>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</si>
  <si>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</si>
  <si>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</si>
  <si>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</si>
  <si>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</si>
  <si>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</si>
  <si>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</si>
  <si>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</si>
  <si>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</si>
  <si>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</si>
  <si>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</si>
  <si>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</si>
  <si>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</si>
  <si>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</si>
  <si>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</si>
  <si>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</si>
  <si>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</si>
  <si>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</si>
  <si>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</si>
  <si>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</si>
  <si>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</si>
  <si>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</si>
  <si>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</si>
  <si>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</si>
  <si>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</si>
  <si>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</si>
  <si>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</si>
  <si>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</si>
  <si>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</si>
  <si>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</si>
  <si>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</si>
  <si>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</si>
  <si>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</si>
  <si>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</si>
  <si>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</si>
  <si>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</si>
  <si>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</si>
  <si>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</si>
  <si>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</si>
  <si>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</si>
  <si>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</si>
  <si>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</si>
  <si>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</si>
  <si>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</si>
  <si>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</si>
  <si>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</si>
  <si>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</si>
  <si>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</si>
  <si>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</si>
  <si>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</si>
  <si>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</si>
  <si>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</si>
  <si>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</si>
  <si>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</si>
  <si>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</si>
  <si>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</si>
  <si>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</si>
  <si>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</si>
  <si>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</si>
  <si>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</si>
  <si>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</si>
  <si>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</si>
  <si>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</si>
  <si>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</si>
  <si>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</si>
  <si>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</si>
  <si>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</si>
  <si>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</si>
  <si>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</si>
  <si>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</si>
  <si>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</si>
  <si>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</si>
  <si>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</si>
  <si>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</si>
  <si>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</si>
  <si>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</si>
  <si>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</si>
  <si>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</si>
  <si>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</si>
  <si>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</si>
  <si>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</si>
  <si>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</si>
  <si>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</si>
  <si>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</si>
  <si>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</si>
  <si>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</si>
  <si>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</si>
  <si>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</si>
  <si>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</si>
  <si>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</si>
  <si>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</si>
  <si>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</si>
  <si>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</si>
  <si>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</si>
  <si>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</si>
  <si>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</si>
  <si>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</si>
  <si>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</si>
  <si>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</si>
  <si>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</si>
  <si>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</si>
  <si>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</si>
  <si>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</si>
  <si>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</si>
  <si>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</si>
  <si>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</si>
  <si>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</si>
  <si>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</si>
  <si>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</si>
  <si>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</si>
  <si>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</si>
  <si>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</si>
  <si>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</si>
  <si>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</si>
  <si>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</si>
  <si>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</si>
  <si>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</si>
  <si>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</si>
  <si>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</si>
  <si>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</si>
  <si>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</si>
  <si>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</si>
  <si>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</si>
  <si>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</si>
  <si>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</si>
  <si>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</si>
  <si>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</si>
  <si>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</si>
  <si>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</si>
  <si>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</si>
  <si>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</si>
  <si>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</si>
  <si>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</si>
  <si>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</si>
  <si>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</si>
  <si>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</si>
  <si>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</si>
  <si>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</si>
  <si>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</si>
  <si>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</si>
  <si>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</si>
  <si>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</si>
  <si>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</si>
  <si>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</si>
  <si>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</si>
  <si>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</si>
  <si>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</si>
  <si>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</si>
  <si>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</si>
  <si>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</si>
  <si>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</si>
  <si>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</si>
  <si>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</si>
  <si>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</si>
  <si>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</si>
  <si>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</si>
  <si>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</si>
  <si>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</si>
  <si>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</si>
  <si>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</si>
  <si>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</si>
  <si>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</si>
  <si>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</si>
  <si>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</si>
  <si>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</si>
  <si>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</si>
  <si>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</si>
  <si>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</si>
  <si>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</si>
  <si>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</si>
  <si>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</si>
  <si>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</si>
  <si>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</si>
  <si>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</si>
  <si>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</si>
  <si>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</si>
  <si>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</si>
  <si>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</si>
  <si>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</si>
  <si>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</si>
  <si>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</si>
  <si>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</si>
  <si>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</si>
  <si>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</si>
  <si>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</si>
  <si>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</si>
  <si>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</si>
  <si>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</si>
  <si>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</si>
  <si>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</si>
  <si>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</si>
  <si>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</si>
  <si>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</si>
  <si>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</si>
  <si>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</si>
  <si>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</si>
  <si>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</si>
  <si>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</si>
  <si>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</si>
  <si>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</si>
  <si>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</si>
  <si>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</si>
  <si>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</si>
  <si>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</si>
  <si>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</si>
  <si>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</si>
  <si>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</si>
  <si>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</si>
  <si>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</si>
  <si>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</si>
  <si>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</si>
  <si>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</si>
  <si>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</si>
  <si>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</si>
  <si>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</si>
  <si>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</si>
  <si>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</si>
  <si>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</si>
  <si>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</si>
  <si>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</si>
  <si>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</si>
  <si>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</si>
  <si>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</si>
  <si>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</si>
  <si>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</si>
  <si>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</si>
  <si>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</si>
  <si>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</si>
  <si>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</si>
  <si>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</si>
  <si>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</si>
  <si>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</si>
  <si>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</si>
  <si>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</si>
  <si>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</si>
  <si>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</si>
  <si>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</si>
  <si>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</si>
  <si>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</si>
  <si>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</si>
  <si>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</si>
  <si>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</si>
  <si>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</si>
  <si>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</si>
  <si>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</si>
  <si>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</si>
  <si>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</si>
  <si>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</si>
  <si>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</si>
  <si>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</si>
  <si>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</si>
  <si>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</si>
  <si>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</si>
  <si>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</si>
  <si>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</si>
  <si>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</si>
  <si>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</si>
  <si>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</si>
  <si>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</si>
  <si>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</si>
  <si>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</si>
  <si>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</si>
  <si>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</si>
  <si>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</si>
  <si>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</si>
  <si>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</si>
  <si>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</si>
  <si>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</si>
  <si>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</si>
  <si>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</si>
  <si>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</si>
  <si>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</si>
  <si>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</si>
  <si>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</si>
  <si>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</si>
  <si>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</si>
  <si>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</si>
  <si>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</si>
  <si>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</si>
  <si>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</si>
  <si>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</si>
  <si>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</si>
  <si>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</si>
  <si>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</si>
  <si>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</si>
  <si>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</si>
  <si>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</si>
  <si>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</si>
  <si>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</si>
  <si>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</si>
  <si>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</si>
  <si>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</si>
  <si>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</si>
  <si>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</si>
  <si>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</si>
  <si>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</si>
  <si>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</si>
  <si>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</si>
  <si>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</si>
  <si>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</si>
  <si>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</si>
  <si>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</si>
  <si>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</si>
  <si>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</si>
  <si>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</si>
  <si>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</si>
  <si>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</si>
  <si>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</si>
  <si>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</si>
  <si>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</si>
  <si>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</si>
  <si>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</si>
  <si>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</si>
  <si>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</si>
  <si>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</si>
  <si>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</si>
  <si>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</si>
  <si>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</si>
  <si>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</si>
  <si>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</si>
  <si>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</si>
  <si>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</si>
  <si>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</si>
  <si>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</si>
  <si>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</si>
  <si>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</si>
  <si>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</si>
  <si>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</si>
  <si>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</si>
  <si>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</si>
  <si>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</si>
  <si>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</si>
  <si>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</si>
  <si>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</si>
  <si>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</si>
  <si>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</si>
  <si>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</si>
  <si>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</si>
  <si>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</si>
  <si>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</si>
  <si>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</si>
  <si>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</si>
  <si>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</si>
  <si>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</si>
  <si>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</si>
  <si>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</si>
  <si>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</si>
  <si>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</si>
  <si>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</si>
  <si>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</si>
  <si>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</si>
  <si>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</si>
  <si>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</si>
  <si>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</si>
  <si>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</si>
  <si>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</si>
  <si>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</si>
  <si>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</si>
  <si>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</si>
  <si>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</si>
  <si>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</si>
  <si>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</si>
  <si>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</si>
  <si>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</si>
  <si>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</si>
  <si>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</si>
  <si>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</si>
  <si>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</si>
  <si>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</si>
  <si>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</si>
  <si>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</si>
  <si>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</si>
  <si>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</si>
  <si>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</si>
  <si>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</si>
  <si>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</si>
  <si>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</si>
  <si>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</si>
  <si>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</si>
  <si>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</si>
  <si>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</si>
  <si>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</si>
  <si>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</si>
  <si>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</si>
  <si>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</si>
  <si>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</si>
  <si>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</si>
  <si>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</si>
  <si>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</si>
  <si>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</si>
  <si>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</si>
  <si>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</si>
  <si>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</si>
  <si>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</si>
  <si>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</si>
  <si>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</si>
  <si>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</si>
  <si>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</si>
  <si>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</si>
  <si>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</si>
  <si>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</si>
  <si>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</si>
  <si>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</si>
  <si>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</si>
  <si>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</si>
  <si>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</si>
  <si>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</si>
  <si>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</si>
  <si>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</si>
  <si>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</si>
  <si>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</si>
  <si>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</si>
  <si>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</si>
  <si>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</si>
  <si>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</si>
  <si>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</si>
  <si>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</si>
  <si>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</si>
  <si>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</si>
  <si>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</si>
  <si>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</si>
  <si>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</si>
  <si>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</si>
  <si>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</si>
  <si>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</si>
  <si>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</si>
  <si>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</si>
  <si>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</si>
  <si>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</si>
  <si>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</si>
  <si>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</si>
  <si>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</si>
  <si>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</si>
  <si>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</si>
  <si>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</si>
  <si>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</si>
  <si>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</si>
  <si>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</si>
  <si>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</si>
  <si>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</si>
  <si>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</si>
  <si>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</si>
  <si>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</si>
  <si>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</si>
  <si>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</si>
  <si>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</si>
  <si>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</si>
  <si>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</si>
  <si>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</si>
  <si>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</si>
  <si>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</si>
  <si>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</si>
  <si>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</si>
  <si>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</si>
  <si>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</si>
  <si>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</si>
  <si>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</si>
  <si>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</si>
  <si>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</si>
  <si>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</si>
  <si>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</si>
  <si>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</si>
  <si>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</si>
  <si>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</si>
  <si>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</si>
  <si>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</si>
  <si>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</si>
  <si>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</si>
  <si>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</si>
  <si>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</si>
  <si>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</si>
  <si>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</si>
  <si>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</si>
  <si>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</si>
  <si>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</si>
  <si>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</si>
  <si>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</si>
  <si>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</si>
  <si>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</si>
  <si>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</si>
  <si>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</si>
  <si>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</si>
  <si>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</si>
  <si>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</si>
  <si>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</si>
  <si>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</si>
  <si>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</si>
  <si>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</si>
  <si>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</si>
  <si>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</si>
  <si>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</si>
  <si>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</si>
  <si>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</si>
  <si>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</si>
  <si>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</si>
  <si>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</si>
  <si>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</si>
  <si>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</si>
  <si>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</si>
  <si>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</si>
  <si>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</si>
  <si>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</si>
  <si>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</si>
  <si>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</si>
  <si>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</si>
  <si>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</si>
  <si>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</si>
  <si>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</si>
  <si>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</si>
  <si>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</si>
  <si>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</si>
  <si>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</si>
  <si>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</si>
  <si>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</si>
  <si>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</si>
  <si>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</si>
  <si>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</si>
  <si>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</si>
  <si>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</si>
  <si>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</si>
  <si>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</si>
  <si>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</si>
  <si>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</si>
  <si>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</si>
  <si>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</si>
  <si>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</si>
  <si>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</si>
  <si>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</si>
  <si>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</si>
  <si>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</si>
  <si>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</si>
  <si>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</si>
  <si>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</si>
  <si>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</si>
  <si>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</si>
  <si>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</si>
  <si>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</si>
  <si>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</si>
  <si>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</si>
  <si>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</si>
  <si>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</si>
  <si>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</si>
  <si>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</si>
  <si>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</si>
  <si>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</si>
  <si>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</si>
  <si>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</si>
  <si>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</si>
  <si>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</si>
  <si>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</si>
  <si>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</si>
  <si>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</si>
  <si>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</si>
  <si>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</si>
  <si>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</si>
  <si>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</si>
  <si>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</si>
  <si>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</si>
  <si>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</si>
  <si>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</si>
  <si>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</si>
  <si>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</si>
  <si>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</si>
  <si>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</si>
  <si>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</si>
  <si>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</si>
  <si>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</si>
  <si>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</si>
  <si>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</si>
  <si>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</si>
  <si>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</si>
  <si>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</si>
  <si>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</si>
  <si>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</si>
  <si>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</si>
  <si>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</si>
  <si>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</si>
  <si>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</si>
  <si>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</si>
  <si>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</si>
  <si>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</si>
  <si>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</si>
  <si>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</si>
  <si>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</si>
  <si>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</si>
  <si>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</si>
  <si>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</si>
  <si>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</si>
  <si>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</si>
  <si>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</si>
  <si>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</si>
  <si>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</si>
  <si>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</si>
  <si>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</si>
  <si>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</si>
  <si>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</si>
  <si>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</si>
  <si>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</si>
  <si>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</si>
  <si>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</si>
  <si>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</si>
  <si>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</si>
  <si>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</si>
  <si>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</si>
  <si>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</si>
  <si>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</si>
  <si>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</si>
  <si>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</si>
  <si>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</si>
  <si>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</si>
  <si>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</si>
  <si>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</si>
  <si>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</si>
  <si>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</si>
  <si>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</si>
  <si>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</si>
  <si>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</si>
  <si>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</si>
  <si>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</si>
  <si>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</si>
  <si>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</si>
  <si>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</si>
  <si>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</si>
  <si>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</si>
  <si>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</si>
  <si>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</si>
  <si>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</si>
  <si>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</si>
  <si>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</si>
  <si>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</si>
  <si>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</si>
  <si>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</si>
  <si>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</si>
  <si>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</si>
  <si>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</si>
  <si>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</si>
  <si>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</si>
  <si>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</si>
  <si>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</si>
  <si>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</si>
  <si>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</si>
  <si>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</si>
  <si>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</si>
  <si>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</si>
  <si>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</si>
  <si>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</si>
  <si>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</si>
  <si>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</si>
  <si>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</si>
  <si>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</si>
  <si>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</si>
  <si>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</si>
  <si>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</si>
  <si>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</si>
  <si>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</si>
  <si>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</si>
  <si>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</si>
  <si>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</si>
  <si>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</si>
  <si>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</si>
  <si>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</si>
  <si>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</si>
  <si>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</si>
  <si>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</si>
  <si>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</si>
  <si>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</si>
  <si>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</si>
  <si>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</si>
  <si>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</si>
  <si>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</si>
  <si>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</si>
  <si>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</si>
  <si>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</si>
  <si>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</si>
  <si>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</si>
  <si>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</si>
  <si>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</si>
  <si>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</si>
  <si>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</si>
  <si>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</si>
  <si>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</si>
  <si>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</si>
  <si>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</si>
  <si>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</si>
  <si>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</si>
  <si>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</si>
  <si>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</si>
  <si>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</si>
  <si>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</si>
  <si>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</si>
  <si>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</si>
  <si>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</si>
  <si>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</si>
  <si>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</si>
  <si>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</si>
  <si>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</si>
  <si>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</si>
  <si>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</si>
  <si>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</si>
  <si>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</si>
  <si>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</si>
  <si>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</si>
  <si>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</si>
  <si>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</si>
  <si>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</si>
  <si>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</si>
  <si>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</si>
  <si>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</si>
  <si>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</si>
  <si>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</si>
  <si>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</si>
  <si>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</si>
  <si>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</si>
  <si>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</si>
  <si>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</si>
  <si>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</si>
  <si>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</si>
  <si>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</si>
  <si>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</si>
  <si>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</si>
  <si>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</si>
  <si>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</si>
  <si>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</si>
  <si>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</si>
  <si>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</si>
  <si>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</si>
  <si>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</si>
  <si>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</si>
  <si>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</si>
  <si>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</si>
  <si>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</si>
  <si>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</si>
  <si>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</si>
  <si>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</si>
  <si>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</si>
  <si>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</si>
  <si>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</si>
  <si>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</si>
  <si>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</si>
  <si>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</si>
  <si>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</si>
  <si>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</si>
  <si>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</si>
  <si>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</si>
  <si>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</si>
  <si>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</si>
  <si>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</si>
  <si>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</si>
  <si>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</si>
  <si>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</si>
  <si>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</si>
  <si>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</si>
  <si>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</si>
  <si>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</si>
  <si>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</si>
  <si>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</si>
  <si>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</si>
  <si>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</si>
  <si>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</si>
  <si>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</si>
  <si>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</si>
  <si>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</si>
  <si>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</si>
  <si>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</si>
  <si>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</si>
  <si>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</si>
  <si>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</si>
  <si>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</si>
  <si>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</si>
  <si>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</si>
  <si>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</si>
  <si>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</si>
  <si>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</si>
  <si>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</si>
  <si>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</si>
  <si>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</si>
  <si>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</si>
  <si>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</si>
  <si>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</si>
  <si>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</si>
  <si>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</si>
  <si>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</si>
  <si>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</si>
  <si>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</si>
  <si>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</si>
  <si>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</si>
  <si>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</si>
  <si>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</si>
  <si>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</si>
  <si>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</si>
  <si>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</si>
  <si>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</si>
  <si>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</si>
  <si>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</si>
  <si>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</si>
  <si>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</si>
  <si>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</si>
  <si>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</si>
  <si>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</si>
  <si>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</si>
  <si>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</si>
  <si>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</si>
  <si>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</si>
  <si>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</si>
  <si>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</si>
  <si>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</si>
  <si>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</si>
  <si>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</si>
  <si>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</si>
  <si>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</si>
  <si>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</si>
  <si>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</si>
  <si>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</si>
  <si>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</si>
  <si>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</si>
  <si>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</si>
  <si>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</si>
  <si>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</si>
  <si>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</si>
  <si>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</si>
  <si>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</si>
  <si>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</si>
  <si>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</si>
  <si>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</si>
  <si>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</si>
  <si>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</si>
  <si>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</si>
  <si>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</si>
  <si>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</si>
  <si>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</si>
  <si>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</si>
  <si>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</si>
  <si>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</si>
  <si>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</si>
  <si>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</si>
  <si>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</si>
  <si>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</si>
  <si>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</si>
  <si>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</si>
  <si>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</si>
  <si>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</si>
  <si>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</si>
  <si>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</si>
  <si>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</si>
  <si>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</si>
  <si>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</si>
  <si>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</si>
  <si>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</si>
  <si>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</si>
  <si>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</si>
  <si>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</si>
  <si>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</si>
  <si>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</si>
  <si>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</si>
  <si>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</si>
  <si>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</si>
  <si>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</si>
  <si>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</si>
  <si>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</si>
  <si>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</si>
  <si>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</si>
  <si>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</si>
  <si>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</si>
  <si>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</si>
  <si>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</si>
  <si>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</si>
  <si>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</si>
  <si>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</si>
  <si>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</si>
  <si>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</si>
  <si>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</si>
  <si>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</si>
  <si>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</si>
  <si>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</si>
  <si>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</si>
  <si>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</si>
  <si>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</si>
  <si>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</si>
  <si>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</si>
  <si>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</si>
  <si>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</si>
  <si>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</si>
  <si>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</si>
  <si>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</si>
  <si>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</si>
  <si>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</si>
  <si>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</si>
  <si>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</si>
  <si>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</si>
  <si>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</si>
  <si>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</si>
  <si>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</si>
  <si>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</si>
  <si>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</si>
  <si>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</si>
  <si>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</si>
  <si>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</si>
  <si>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</si>
  <si>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</si>
  <si>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</si>
  <si>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</si>
  <si>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</si>
  <si>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</si>
  <si>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</si>
  <si>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</si>
  <si>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</si>
  <si>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</si>
  <si>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</si>
  <si>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</si>
  <si>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</si>
  <si>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</si>
  <si>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</si>
  <si>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</si>
  <si>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</si>
  <si>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</si>
  <si>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</si>
  <si>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</si>
  <si>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</si>
  <si>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</si>
  <si>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</si>
  <si>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</si>
  <si>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</si>
  <si>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</si>
  <si>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</si>
  <si>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</si>
  <si>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</si>
  <si>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</si>
  <si>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</si>
  <si>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</si>
  <si>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</si>
  <si>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</si>
  <si>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</si>
  <si>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</si>
  <si>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</si>
  <si>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</si>
  <si>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</si>
  <si>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</si>
  <si>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</si>
  <si>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</si>
  <si>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</si>
  <si>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</si>
  <si>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</si>
  <si>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</si>
  <si>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</si>
  <si>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</si>
  <si>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</si>
  <si>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</si>
  <si>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</si>
  <si>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</si>
  <si>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</si>
  <si>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</si>
  <si>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</si>
  <si>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</si>
  <si>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</si>
  <si>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</si>
  <si>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</si>
  <si>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</si>
  <si>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</si>
  <si>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</si>
  <si>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</si>
  <si>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</si>
  <si>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</si>
  <si>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</si>
  <si>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</si>
  <si>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</si>
  <si>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</si>
  <si>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</si>
  <si>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</si>
  <si>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</si>
  <si>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</si>
  <si>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</si>
  <si>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</si>
  <si>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</si>
  <si>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</si>
  <si>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</si>
  <si>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</si>
  <si>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</si>
  <si>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</si>
  <si>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</si>
  <si>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</si>
  <si>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</si>
  <si>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</si>
  <si>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</si>
  <si>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</si>
  <si>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</si>
  <si>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</si>
  <si>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</si>
  <si>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</si>
  <si>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</si>
  <si>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</si>
  <si>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</si>
  <si>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</si>
  <si>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</si>
  <si>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</si>
  <si>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</si>
  <si>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</si>
  <si>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</si>
  <si>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</si>
  <si>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</si>
  <si>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</si>
  <si>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</si>
  <si>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</si>
  <si>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</si>
  <si>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</si>
  <si>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</si>
  <si>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</si>
  <si>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</si>
  <si>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</si>
  <si>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</si>
  <si>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</si>
  <si>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</si>
  <si>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</si>
  <si>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</si>
  <si>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</si>
  <si>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</si>
  <si>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</si>
  <si>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</si>
  <si>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</si>
  <si>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</si>
  <si>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</si>
  <si>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</si>
  <si>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</si>
  <si>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</si>
  <si>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</si>
  <si>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</si>
  <si>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</si>
  <si>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</si>
  <si>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</si>
  <si>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</si>
  <si>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</si>
  <si>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</si>
  <si>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</si>
  <si>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</si>
  <si>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</si>
  <si>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</si>
  <si>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</si>
  <si>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</si>
  <si>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</si>
  <si>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</si>
  <si>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</si>
  <si>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</si>
  <si>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</si>
  <si>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</si>
  <si>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</si>
  <si>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</si>
  <si>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</si>
  <si>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</si>
  <si>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</si>
  <si>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</si>
  <si>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</si>
  <si>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</si>
  <si>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</si>
  <si>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</si>
  <si>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</si>
  <si>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</si>
  <si>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</si>
  <si>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</si>
  <si>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</si>
  <si>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</si>
  <si>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</si>
  <si>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</si>
  <si>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</si>
  <si>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</si>
  <si>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</si>
  <si>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</si>
  <si>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</si>
  <si>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</si>
  <si>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</si>
  <si>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</si>
  <si>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</si>
  <si>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</si>
  <si>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</si>
  <si>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</si>
  <si>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</si>
  <si>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</si>
  <si>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</si>
  <si>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</si>
  <si>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</si>
  <si>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</si>
  <si>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</si>
  <si>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</si>
  <si>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</si>
  <si>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</si>
  <si>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</si>
  <si>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</si>
  <si>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</si>
  <si>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</si>
  <si>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</si>
  <si>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</si>
  <si>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</si>
  <si>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</si>
  <si>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</si>
  <si>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</si>
  <si>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</si>
  <si>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</si>
  <si>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</si>
  <si>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</si>
  <si>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</si>
  <si>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</si>
  <si>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</si>
  <si>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</si>
  <si>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</si>
  <si>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</si>
  <si>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</si>
  <si>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</si>
  <si>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</si>
  <si>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</si>
  <si>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</si>
  <si>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</si>
  <si>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</si>
  <si>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</si>
  <si>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</si>
  <si>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</si>
  <si>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</si>
  <si>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</si>
  <si>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</si>
  <si>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</si>
  <si>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</si>
  <si>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</si>
  <si>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</si>
  <si>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</si>
  <si>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</si>
  <si>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</si>
  <si>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</si>
  <si>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</si>
  <si>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</si>
  <si>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</si>
  <si>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</si>
  <si>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</si>
  <si>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</si>
  <si>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</si>
  <si>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</si>
  <si>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</si>
  <si>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</si>
  <si>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</si>
  <si>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</si>
  <si>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</si>
  <si>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</si>
  <si>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</si>
  <si>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</si>
  <si>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</si>
  <si>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</si>
  <si>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</si>
  <si>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</si>
  <si>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</si>
  <si>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</si>
  <si>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</si>
  <si>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</si>
  <si>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</si>
  <si>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</si>
  <si>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</si>
  <si>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</si>
  <si>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</si>
  <si>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</si>
  <si>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</si>
  <si>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</si>
  <si>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</si>
  <si>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</si>
  <si>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</si>
  <si>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</si>
  <si>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</si>
  <si>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</si>
  <si>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</si>
  <si>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</si>
  <si>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</si>
  <si>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</si>
  <si>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</si>
  <si>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</si>
  <si>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</si>
  <si>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</si>
  <si>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</si>
  <si>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</si>
  <si>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</si>
  <si>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</si>
  <si>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</si>
  <si>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</si>
  <si>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</si>
  <si>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</si>
  <si>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</si>
  <si>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</si>
  <si>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</si>
  <si>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</si>
  <si>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</si>
  <si>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</si>
  <si>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</si>
  <si>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</si>
  <si>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</si>
  <si>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</si>
  <si>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</si>
  <si>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</si>
  <si>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</si>
  <si>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</si>
  <si>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</si>
  <si>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</si>
  <si>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</si>
  <si>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</si>
  <si>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</si>
  <si>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</si>
  <si>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</si>
  <si>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</si>
  <si>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</si>
  <si>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</si>
  <si>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</si>
  <si>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</si>
  <si>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</si>
  <si>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</si>
  <si>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</si>
  <si>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</si>
  <si>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</si>
  <si>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</si>
  <si>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</si>
  <si>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</si>
  <si>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</si>
  <si>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</si>
  <si>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</si>
  <si>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</si>
  <si>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</si>
  <si>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</si>
  <si>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</si>
  <si>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</si>
  <si>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</si>
  <si>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</si>
  <si>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</si>
  <si>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</si>
  <si>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</si>
  <si>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</si>
  <si>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</si>
  <si>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</si>
  <si>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</si>
  <si>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</si>
  <si>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</si>
  <si>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</si>
  <si>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</si>
  <si>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</si>
  <si>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</si>
  <si>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</si>
  <si>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</si>
  <si>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</si>
  <si>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</si>
  <si>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</si>
  <si>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</si>
  <si>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</si>
  <si>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</si>
  <si>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</si>
  <si>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</si>
  <si>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</si>
  <si>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</si>
  <si>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</si>
  <si>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</si>
  <si>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</si>
  <si>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</si>
  <si>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</si>
  <si>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</si>
  <si>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</si>
  <si>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</si>
  <si>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</si>
  <si>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</si>
  <si>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</si>
  <si>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</si>
  <si>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</si>
  <si>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</si>
  <si>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</si>
  <si>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</si>
  <si>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</si>
  <si>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</si>
  <si>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</si>
  <si>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</si>
  <si>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</si>
  <si>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</si>
  <si>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</si>
  <si>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</si>
  <si>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</si>
  <si>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</si>
  <si>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</si>
  <si>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</si>
  <si>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</si>
  <si>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</si>
  <si>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</si>
  <si>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</si>
  <si>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</si>
  <si>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</si>
  <si>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</si>
  <si>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</si>
  <si>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</si>
  <si>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</si>
  <si>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</si>
  <si>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</si>
  <si>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</si>
  <si>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</si>
  <si>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</si>
  <si>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</si>
  <si>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</si>
  <si>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</si>
  <si>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</si>
  <si>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</si>
  <si>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</si>
  <si>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</si>
  <si>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</si>
  <si>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</si>
  <si>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</si>
  <si>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</si>
  <si>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</si>
  <si>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</si>
  <si>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</si>
  <si>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</si>
  <si>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</si>
  <si>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</si>
  <si>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</si>
  <si>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</si>
  <si>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</si>
  <si>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</si>
  <si>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</si>
  <si>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</si>
  <si>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</si>
  <si>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</si>
  <si>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</si>
  <si>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</si>
  <si>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</si>
  <si>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</si>
  <si>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</si>
  <si>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</si>
  <si>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</si>
  <si>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</si>
  <si>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</si>
  <si>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</si>
  <si>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</si>
  <si>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</si>
  <si>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</si>
  <si>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</si>
  <si>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</si>
  <si>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</si>
  <si>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</si>
  <si>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</si>
  <si>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</si>
  <si>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</si>
  <si>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</si>
  <si>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</si>
  <si>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</si>
  <si>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</si>
  <si>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</si>
  <si>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</si>
  <si>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</si>
  <si>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</si>
  <si>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</si>
  <si>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</si>
  <si>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</si>
  <si>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</si>
  <si>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</si>
  <si>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</si>
  <si>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</si>
  <si>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</si>
  <si>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</si>
  <si>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</si>
  <si>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</si>
  <si>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</si>
  <si>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</si>
  <si>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</si>
  <si>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</si>
  <si>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</si>
  <si>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</si>
  <si>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</si>
  <si>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</si>
  <si>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</si>
  <si>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</si>
  <si>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</si>
  <si>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</si>
  <si>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</si>
  <si>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</si>
  <si>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</si>
  <si>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</si>
  <si>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</si>
  <si>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</si>
  <si>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</si>
  <si>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</si>
  <si>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</si>
  <si>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</si>
  <si>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</si>
  <si>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</si>
  <si>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</si>
  <si>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</si>
  <si>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</si>
  <si>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</si>
  <si>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</si>
  <si>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</si>
  <si>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</si>
  <si>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</si>
  <si>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</si>
  <si>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</si>
  <si>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</si>
  <si>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</si>
  <si>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</si>
  <si>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</si>
  <si>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</si>
  <si>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</si>
  <si>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</si>
  <si>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</si>
  <si>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</si>
  <si>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</si>
  <si>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</si>
  <si>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</si>
  <si>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</si>
  <si>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</si>
  <si>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</si>
  <si>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</si>
  <si>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</si>
  <si>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</si>
  <si>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</si>
  <si>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</si>
  <si>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</si>
  <si>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</si>
  <si>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</si>
  <si>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</si>
  <si>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</si>
  <si>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</si>
  <si>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</si>
  <si>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</si>
  <si>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</si>
  <si>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</si>
  <si>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</si>
  <si>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</si>
  <si>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</si>
  <si>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</si>
  <si>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</si>
  <si>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</si>
  <si>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</si>
  <si>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</si>
  <si>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</si>
  <si>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</si>
  <si>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</si>
  <si>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</si>
  <si>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</si>
  <si>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</si>
  <si>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</si>
  <si>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</si>
  <si>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</si>
  <si>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</si>
  <si>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</si>
  <si>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</si>
  <si>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</si>
  <si>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</si>
  <si>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</si>
  <si>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</si>
  <si>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</si>
  <si>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</si>
  <si>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</si>
  <si>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</si>
  <si>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</si>
  <si>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</si>
  <si>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</si>
  <si>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</si>
  <si>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</si>
  <si>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</si>
  <si>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</si>
  <si>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</si>
  <si>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</si>
  <si>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</si>
  <si>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</si>
  <si>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</si>
  <si>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</si>
  <si>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</si>
  <si>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</si>
  <si>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</si>
  <si>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</si>
  <si>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</si>
  <si>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</si>
  <si>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</si>
  <si>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</si>
  <si>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</si>
  <si>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</si>
  <si>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</si>
  <si>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</si>
  <si>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</si>
  <si>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</si>
  <si>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</si>
  <si>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</si>
  <si>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</si>
  <si>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</si>
  <si>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</si>
  <si>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</si>
  <si>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</si>
  <si>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</si>
  <si>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</si>
  <si>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</si>
  <si>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</si>
  <si>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</si>
  <si>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</si>
  <si>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</si>
  <si>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</si>
  <si>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</si>
  <si>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</si>
  <si>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</si>
  <si>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</si>
  <si>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</si>
  <si>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</si>
  <si>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</si>
  <si>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</si>
  <si>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</si>
  <si>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</si>
  <si>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</si>
  <si>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</si>
  <si>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</si>
  <si>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</si>
  <si>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</si>
  <si>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</si>
  <si>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</si>
  <si>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</si>
  <si>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</si>
  <si>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</si>
  <si>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</si>
  <si>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</si>
  <si>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</si>
  <si>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</si>
  <si>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</si>
  <si>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</si>
  <si>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</si>
  <si>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</si>
  <si>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</si>
  <si>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</si>
  <si>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</si>
  <si>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</si>
  <si>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</si>
  <si>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</si>
  <si>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</si>
  <si>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</si>
  <si>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</si>
  <si>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</si>
  <si>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</si>
  <si>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</si>
  <si>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</si>
  <si>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</si>
  <si>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</si>
  <si>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</si>
  <si>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</si>
  <si>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</si>
  <si>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</si>
  <si>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</si>
  <si>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</si>
  <si>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</si>
  <si>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</si>
  <si>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</si>
  <si>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</si>
  <si>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</si>
  <si>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</si>
  <si>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</si>
  <si>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</si>
  <si>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</si>
  <si>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</si>
  <si>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</si>
  <si>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</si>
  <si>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</si>
  <si>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</si>
  <si>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</si>
  <si>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</si>
  <si>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</si>
  <si>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</si>
  <si>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</si>
  <si>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</si>
  <si>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</si>
  <si>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</si>
  <si>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</si>
  <si>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</si>
  <si>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</si>
  <si>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</si>
  <si>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</si>
  <si>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</si>
  <si>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</si>
  <si>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</si>
  <si>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</si>
  <si>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</si>
  <si>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</si>
  <si>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</si>
  <si>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</si>
  <si>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</si>
  <si>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</si>
  <si>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</si>
  <si>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</si>
  <si>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</si>
  <si>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</si>
  <si>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</si>
  <si>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</si>
  <si>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</si>
  <si>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</si>
  <si>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</si>
  <si>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</si>
  <si>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</si>
  <si>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</si>
  <si>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</si>
  <si>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</si>
  <si>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</si>
  <si>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</si>
  <si>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</si>
  <si>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</si>
  <si>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</si>
  <si>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</si>
  <si>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</si>
  <si>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</si>
  <si>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</si>
  <si>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</si>
  <si>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</si>
  <si>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</si>
  <si>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</si>
  <si>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</si>
  <si>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</si>
  <si>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</si>
  <si>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</si>
  <si>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</si>
  <si>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</si>
  <si>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</si>
  <si>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</si>
  <si>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</si>
  <si>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</si>
  <si>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</si>
  <si>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</si>
  <si>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</si>
  <si>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</si>
  <si>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</si>
  <si>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</si>
  <si>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</si>
  <si>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</si>
  <si>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</si>
  <si>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</si>
  <si>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</si>
  <si>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</si>
  <si>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</si>
  <si>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</si>
  <si>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</si>
  <si>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</si>
  <si>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</si>
  <si>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</si>
  <si>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</si>
  <si>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</si>
  <si>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</si>
  <si>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</si>
  <si>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</si>
  <si>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</si>
  <si>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</si>
  <si>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</si>
  <si>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</si>
  <si>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</si>
  <si>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</si>
  <si>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</si>
  <si>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</si>
  <si>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</si>
  <si>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</si>
  <si>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</si>
  <si>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</si>
  <si>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</si>
  <si>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</si>
  <si>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</si>
  <si>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</si>
  <si>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</si>
  <si>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</si>
  <si>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</si>
  <si>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</si>
  <si>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</si>
  <si>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</si>
  <si>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</si>
  <si>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</si>
  <si>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</si>
  <si>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</si>
  <si>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</si>
  <si>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</si>
  <si>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</si>
  <si>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</si>
  <si>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</si>
  <si>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</si>
  <si>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</si>
  <si>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</si>
  <si>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</si>
  <si>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</si>
  <si>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</si>
  <si>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</si>
  <si>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</si>
  <si>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</si>
  <si>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</si>
  <si>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</si>
  <si>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</si>
  <si>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</si>
  <si>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</si>
  <si>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</si>
  <si>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</si>
  <si>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</si>
  <si>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</si>
  <si>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</si>
  <si>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</si>
  <si>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</si>
  <si>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</si>
  <si>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</si>
  <si>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</si>
  <si>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</si>
  <si>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</si>
  <si>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</si>
  <si>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</si>
  <si>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</si>
  <si>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</si>
  <si>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</si>
  <si>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</si>
  <si>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</si>
  <si>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</si>
  <si>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</si>
  <si>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</si>
  <si>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</si>
  <si>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</si>
  <si>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</si>
  <si>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</si>
  <si>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</si>
  <si>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</si>
  <si>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</si>
  <si>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</si>
  <si>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</si>
  <si>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</si>
  <si>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</si>
  <si>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</si>
  <si>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</si>
  <si>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</si>
  <si>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</si>
  <si>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</si>
  <si>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</si>
  <si>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</si>
  <si>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</si>
  <si>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</si>
  <si>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</si>
  <si>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</si>
  <si>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</si>
  <si>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</si>
  <si>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</si>
  <si>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</si>
  <si>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</si>
  <si>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</si>
  <si>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</si>
  <si>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</si>
  <si>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</si>
  <si>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</si>
  <si>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</si>
  <si>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</si>
  <si>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</si>
  <si>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</si>
  <si>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</si>
  <si>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</si>
  <si>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</si>
  <si>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</si>
  <si>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</si>
  <si>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</si>
  <si>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</si>
  <si>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</si>
  <si>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</si>
  <si>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</si>
  <si>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</si>
  <si>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</si>
  <si>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</si>
  <si>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</si>
  <si>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</si>
  <si>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</si>
  <si>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</si>
  <si>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</si>
  <si>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</si>
  <si>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</si>
  <si>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</si>
  <si>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</si>
  <si>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</si>
  <si>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</si>
  <si>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</si>
  <si>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</si>
  <si>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</si>
  <si>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</si>
  <si>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</si>
  <si>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</si>
  <si>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</si>
  <si>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</si>
  <si>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</si>
  <si>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</si>
  <si>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</si>
  <si>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</si>
  <si>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</si>
  <si>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</si>
  <si>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</si>
  <si>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</si>
  <si>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</si>
  <si>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</si>
  <si>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</si>
  <si>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</si>
  <si>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</si>
  <si>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</si>
  <si>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</si>
  <si>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</si>
  <si>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</si>
  <si>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</si>
  <si>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</si>
  <si>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</si>
  <si>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</si>
  <si>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</si>
  <si>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</si>
  <si>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</si>
  <si>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</si>
  <si>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</si>
  <si>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</si>
  <si>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</si>
  <si>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</si>
  <si>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</si>
  <si>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</si>
  <si>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</si>
  <si>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</si>
  <si>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</si>
  <si>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</si>
  <si>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</si>
  <si>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</si>
  <si>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</si>
  <si>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</si>
  <si>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</si>
  <si>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</si>
  <si>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</si>
  <si>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</si>
  <si>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</si>
  <si>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</si>
  <si>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</si>
  <si>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</si>
  <si>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</si>
  <si>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</si>
  <si>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</si>
  <si>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</si>
  <si>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</si>
  <si>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</si>
  <si>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</si>
  <si>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</si>
  <si>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</si>
  <si>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</si>
  <si>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</si>
  <si>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</si>
  <si>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</si>
  <si>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</si>
  <si>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</si>
  <si>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</si>
  <si>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</si>
  <si>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</si>
  <si>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</si>
  <si>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</si>
  <si>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</si>
  <si>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</si>
  <si>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</si>
  <si>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</si>
  <si>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</si>
  <si>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</si>
  <si>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</si>
  <si>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</si>
  <si>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</si>
  <si>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</si>
  <si>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</si>
  <si>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</si>
  <si>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</si>
  <si>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</si>
  <si>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</si>
  <si>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</si>
  <si>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</si>
  <si>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</si>
  <si>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</si>
  <si>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</si>
  <si>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</si>
  <si>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</si>
  <si>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</si>
  <si>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</si>
  <si>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</si>
  <si>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</si>
  <si>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</si>
  <si>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</si>
  <si>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</si>
  <si>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</si>
  <si>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</si>
  <si>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</si>
  <si>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</si>
  <si>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</si>
  <si>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</si>
  <si>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</si>
  <si>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</si>
  <si>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</si>
  <si>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</si>
  <si>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</si>
  <si>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</si>
  <si>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</si>
  <si>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</si>
  <si>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</si>
  <si>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</si>
  <si>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</si>
  <si>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</si>
  <si>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</si>
  <si>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</si>
  <si>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</si>
  <si>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</si>
  <si>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</si>
  <si>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</si>
  <si>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</si>
  <si>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</si>
  <si>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</si>
  <si>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</si>
  <si>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</si>
  <si>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</si>
  <si>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</si>
  <si>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</si>
  <si>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</si>
  <si>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</si>
  <si>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</si>
  <si>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</si>
  <si>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</si>
  <si>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</si>
  <si>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</si>
  <si>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</si>
  <si>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</si>
  <si>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</si>
  <si>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</si>
  <si>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</si>
  <si>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</si>
  <si>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</si>
  <si>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</si>
  <si>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</si>
  <si>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</si>
  <si>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</si>
  <si>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</si>
  <si>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</si>
  <si>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</si>
  <si>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</si>
  <si>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</si>
  <si>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</si>
  <si>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</si>
  <si>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</si>
  <si>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</si>
  <si>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</si>
  <si>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</si>
  <si>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</si>
  <si>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</si>
  <si>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</si>
  <si>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</si>
  <si>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</si>
  <si>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</si>
  <si>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</si>
  <si>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</si>
  <si>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</si>
  <si>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</si>
  <si>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</si>
  <si>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</si>
  <si>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</si>
  <si>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</si>
  <si>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</si>
  <si>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</si>
  <si>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</si>
  <si>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</si>
  <si>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</si>
  <si>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</si>
  <si>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</si>
  <si>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</si>
  <si>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</si>
  <si>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</si>
  <si>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</si>
  <si>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</si>
  <si>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</si>
  <si>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</si>
  <si>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</si>
  <si>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</si>
  <si>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</si>
  <si>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</si>
  <si>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</si>
  <si>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</si>
  <si>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</si>
  <si>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</si>
  <si>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</si>
  <si>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</si>
  <si>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</si>
  <si>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</si>
  <si>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</si>
  <si>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</si>
  <si>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</si>
  <si>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</si>
  <si>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</si>
  <si>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</si>
  <si>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</si>
  <si>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</si>
  <si>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</si>
  <si>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</si>
  <si>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</si>
  <si>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</si>
  <si>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</si>
  <si>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</si>
  <si>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</si>
  <si>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</si>
  <si>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</si>
  <si>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</si>
  <si>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</si>
  <si>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</si>
  <si>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</si>
  <si>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</si>
  <si>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</si>
  <si>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</si>
  <si>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</si>
  <si>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</si>
  <si>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</si>
  <si>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</si>
  <si>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</si>
  <si>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</si>
  <si>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</si>
  <si>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</si>
  <si>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</si>
  <si>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</si>
  <si>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</si>
  <si>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</si>
  <si>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</si>
  <si>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</si>
  <si>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</si>
  <si>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</si>
  <si>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</si>
  <si>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</si>
  <si>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</si>
  <si>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</si>
  <si>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</si>
  <si>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</si>
  <si>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</si>
  <si>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</si>
  <si>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</si>
  <si>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</si>
  <si>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</si>
  <si>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</si>
  <si>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</si>
  <si>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</si>
  <si>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</si>
  <si>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</si>
  <si>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</si>
  <si>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</si>
  <si>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</si>
  <si>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</si>
  <si>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</si>
  <si>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</si>
  <si>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</si>
  <si>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</si>
  <si>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</si>
  <si>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</si>
  <si>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</si>
  <si>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</si>
  <si>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</si>
  <si>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</si>
  <si>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</si>
  <si>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</si>
  <si>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</si>
  <si>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</si>
  <si>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</si>
  <si>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</si>
  <si>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</si>
  <si>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</si>
  <si>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</si>
  <si>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</si>
  <si>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</si>
  <si>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</si>
  <si>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</si>
  <si>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</si>
  <si>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</si>
  <si>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</si>
  <si>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</si>
  <si>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</si>
  <si>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</si>
  <si>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</si>
  <si>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</si>
  <si>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</si>
  <si>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</si>
  <si>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</si>
  <si>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</si>
  <si>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</si>
  <si>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</si>
  <si>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</si>
  <si>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</si>
  <si>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</si>
  <si>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</si>
  <si>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</si>
  <si>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</si>
  <si>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</si>
  <si>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</si>
  <si>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</si>
  <si>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</si>
  <si>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</si>
  <si>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</si>
  <si>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</si>
  <si>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</si>
  <si>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</si>
  <si>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</si>
  <si>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</si>
  <si>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</si>
  <si>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</si>
  <si>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</si>
  <si>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</si>
  <si>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</si>
  <si>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</si>
  <si>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</si>
  <si>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</si>
  <si>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</si>
  <si>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</si>
  <si>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</si>
  <si>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</si>
  <si>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</si>
  <si>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</si>
  <si>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</si>
  <si>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</si>
  <si>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</si>
  <si>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</si>
  <si>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</si>
  <si>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</si>
  <si>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</si>
  <si>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</si>
  <si>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</si>
  <si>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</si>
  <si>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</si>
  <si>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</si>
  <si>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</si>
  <si>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</si>
  <si>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</si>
  <si>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</si>
  <si>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</si>
  <si>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</si>
  <si>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</si>
  <si>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</si>
  <si>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</si>
  <si>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</si>
  <si>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</si>
  <si>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</si>
  <si>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</si>
  <si>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</si>
  <si>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</si>
  <si>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</si>
  <si>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</si>
  <si>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</si>
  <si>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</si>
  <si>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</si>
  <si>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</si>
  <si>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</si>
  <si>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</si>
  <si>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</si>
  <si>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</si>
  <si>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</si>
  <si>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</si>
  <si>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</si>
  <si>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</si>
  <si>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</si>
  <si>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</si>
  <si>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</si>
  <si>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</si>
  <si>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</si>
  <si>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</si>
  <si>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</si>
  <si>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</si>
  <si>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</si>
  <si>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</si>
  <si>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</si>
  <si>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</si>
  <si>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</si>
  <si>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</si>
  <si>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</si>
  <si>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</si>
  <si>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</si>
  <si>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</si>
  <si>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</si>
  <si>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</si>
  <si>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</si>
  <si>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</si>
  <si>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</si>
  <si>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</si>
  <si>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</si>
  <si>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</si>
  <si>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</si>
  <si>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</si>
  <si>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</si>
  <si>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</si>
  <si>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</si>
  <si>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</si>
  <si>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</si>
  <si>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</si>
  <si>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</si>
  <si>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</si>
  <si>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</si>
  <si>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</si>
  <si>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</si>
  <si>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</si>
  <si>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</si>
  <si>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</si>
  <si>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</si>
  <si>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</si>
  <si>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</si>
  <si>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</si>
  <si>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</si>
  <si>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</si>
  <si>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</si>
  <si>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</si>
  <si>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</si>
  <si>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</si>
  <si>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</si>
  <si>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</si>
  <si>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</si>
  <si>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</si>
  <si>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</si>
  <si>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</si>
  <si>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</si>
  <si>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</si>
  <si>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</si>
  <si>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</si>
  <si>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</si>
  <si>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</si>
  <si>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</si>
  <si>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</si>
  <si>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</si>
  <si>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</si>
  <si>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</si>
  <si>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</si>
  <si>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</si>
  <si>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</si>
  <si>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</si>
  <si>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</si>
  <si>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</si>
  <si>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</si>
  <si>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</si>
  <si>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</si>
  <si>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</si>
  <si>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</si>
  <si>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</si>
  <si>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</si>
  <si>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</si>
  <si>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</si>
  <si>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</si>
  <si>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</si>
  <si>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</si>
  <si>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</si>
  <si>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</si>
  <si>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</si>
  <si>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</si>
  <si>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</si>
  <si>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</si>
  <si>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</si>
  <si>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</si>
  <si>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</si>
  <si>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</si>
  <si>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</si>
  <si>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</si>
  <si>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</si>
  <si>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</si>
  <si>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</si>
  <si>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</si>
  <si>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</si>
  <si>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</si>
  <si>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</si>
  <si>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</si>
  <si>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</si>
  <si>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</si>
  <si>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</si>
  <si>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</si>
  <si>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</si>
  <si>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</si>
  <si>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</si>
  <si>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</si>
  <si>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</si>
  <si>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</si>
  <si>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</si>
  <si>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</si>
  <si>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</si>
  <si>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</si>
  <si>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</si>
  <si>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</si>
  <si>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</si>
  <si>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</si>
  <si>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</si>
  <si>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</si>
  <si>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</si>
  <si>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</si>
  <si>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</si>
  <si>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</si>
  <si>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</si>
  <si>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</si>
  <si>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</si>
  <si>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</si>
  <si>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</si>
  <si>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</si>
  <si>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</si>
  <si>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</si>
  <si>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</si>
  <si>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</si>
  <si>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</si>
  <si>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</si>
  <si>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</si>
  <si>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</si>
  <si>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</si>
  <si>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</si>
  <si>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</si>
  <si>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</si>
  <si>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</si>
  <si>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</si>
  <si>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</si>
  <si>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</si>
  <si>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</si>
  <si>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</si>
  <si>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</si>
  <si>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</si>
  <si>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</si>
  <si>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</si>
  <si>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</si>
  <si>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</si>
  <si>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</si>
  <si>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</si>
  <si>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</si>
  <si>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</si>
  <si>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</si>
  <si>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</si>
  <si>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</si>
  <si>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</si>
  <si>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</si>
  <si>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</si>
  <si>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</si>
  <si>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</si>
  <si>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</si>
  <si>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</si>
  <si>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</si>
  <si>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</si>
  <si>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</si>
  <si>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</si>
  <si>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</si>
  <si>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</si>
  <si>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</si>
  <si>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</si>
  <si>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</si>
  <si>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</si>
  <si>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</si>
  <si>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</si>
  <si>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</si>
  <si>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</si>
  <si>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</si>
  <si>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</si>
  <si>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</si>
  <si>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</si>
  <si>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</si>
  <si>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</si>
  <si>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</si>
  <si>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</si>
  <si>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</si>
  <si>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</si>
  <si>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</si>
  <si>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</si>
  <si>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</si>
  <si>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</si>
  <si>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</si>
  <si>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</si>
  <si>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</si>
  <si>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</si>
  <si>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</si>
  <si>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</si>
  <si>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</si>
  <si>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</si>
  <si>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</si>
  <si>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</si>
  <si>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</si>
  <si>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</si>
  <si>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</si>
  <si>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</si>
  <si>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</si>
  <si>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</si>
  <si>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</si>
  <si>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</si>
  <si>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</si>
  <si>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</si>
  <si>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</si>
  <si>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</si>
  <si>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</si>
  <si>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</si>
  <si>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</si>
  <si>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</si>
  <si>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</si>
  <si>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</si>
  <si>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</si>
  <si>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</si>
  <si>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</si>
  <si>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</si>
  <si>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</si>
  <si>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</si>
  <si>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</si>
  <si>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</si>
  <si>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</si>
  <si>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</si>
  <si>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</si>
  <si>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</si>
  <si>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</si>
  <si>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</si>
  <si>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</si>
  <si>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</si>
  <si>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</si>
  <si>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</si>
  <si>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</si>
  <si>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</si>
  <si>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</si>
  <si>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</si>
  <si>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</si>
  <si>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</si>
  <si>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</si>
  <si>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</si>
  <si>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</si>
  <si>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</si>
  <si>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</si>
  <si>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</si>
  <si>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</si>
  <si>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</si>
  <si>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</si>
  <si>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</si>
  <si>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</si>
  <si>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</si>
  <si>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</si>
  <si>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</si>
  <si>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</si>
  <si>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</si>
  <si>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</si>
  <si>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</si>
  <si>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</si>
  <si>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</si>
  <si>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</si>
  <si>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</si>
  <si>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</si>
  <si>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</si>
  <si>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</si>
  <si>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</si>
  <si>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</si>
  <si>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</si>
  <si>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</si>
  <si>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</si>
  <si>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</si>
  <si>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</si>
  <si>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</si>
  <si>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</si>
  <si>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</si>
  <si>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</si>
  <si>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</si>
  <si>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</si>
  <si>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</si>
  <si>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</si>
  <si>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</si>
  <si>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</si>
  <si>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</si>
  <si>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</si>
  <si>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</si>
  <si>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</si>
  <si>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</si>
  <si>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</si>
  <si>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</si>
  <si>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</si>
  <si>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</si>
  <si>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</si>
  <si>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</si>
  <si>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</si>
  <si>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</si>
  <si>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</si>
  <si>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</si>
  <si>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</si>
  <si>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</si>
  <si>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</si>
  <si>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</si>
  <si>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</si>
  <si>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</si>
  <si>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</si>
  <si>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</si>
  <si>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</si>
  <si>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</si>
  <si>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</si>
  <si>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</si>
  <si>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</si>
  <si>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</si>
  <si>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</si>
  <si>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</si>
  <si>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</si>
  <si>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</si>
  <si>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</si>
  <si>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</si>
  <si>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</si>
  <si>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</si>
  <si>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</si>
  <si>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</si>
  <si>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</si>
  <si>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</si>
  <si>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</si>
  <si>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</si>
  <si>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</si>
  <si>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</si>
  <si>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</si>
  <si>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</si>
  <si>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</si>
  <si>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</si>
  <si>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</si>
  <si>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</si>
  <si>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</si>
  <si>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</si>
  <si>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</si>
  <si>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</si>
  <si>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</si>
  <si>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</si>
  <si>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</si>
  <si>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</si>
  <si>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</si>
  <si>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</si>
  <si>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</si>
  <si>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</si>
  <si>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</si>
  <si>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</si>
  <si>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</si>
  <si>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</si>
  <si>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</si>
  <si>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</si>
  <si>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</si>
  <si>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</si>
  <si>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</si>
  <si>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</si>
  <si>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</si>
  <si>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</si>
  <si>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</si>
  <si>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</si>
  <si>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</si>
  <si>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</si>
  <si>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</si>
  <si>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</si>
  <si>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</si>
  <si>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</si>
  <si>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</si>
  <si>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</si>
  <si>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</si>
  <si>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</si>
  <si>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</si>
  <si>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</si>
  <si>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</si>
  <si>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</si>
  <si>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</si>
  <si>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</si>
  <si>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</si>
  <si>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</si>
  <si>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</si>
  <si>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</si>
  <si>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</si>
  <si>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</si>
  <si>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</si>
  <si>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</si>
  <si>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</si>
  <si>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</si>
  <si>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</si>
  <si>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</si>
  <si>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</si>
  <si>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</si>
  <si>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</si>
  <si>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</si>
  <si>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</si>
  <si>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</si>
  <si>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</si>
  <si>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</si>
  <si>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</si>
  <si>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</si>
  <si>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</si>
  <si>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</si>
  <si>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</si>
  <si>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</si>
  <si>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</si>
  <si>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</si>
  <si>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</si>
  <si>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</si>
  <si>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</si>
  <si>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</si>
  <si>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</si>
  <si>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</si>
  <si>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</si>
  <si>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</si>
  <si>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</si>
  <si>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</si>
  <si>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</si>
  <si>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</si>
  <si>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</si>
  <si>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</si>
  <si>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</si>
  <si>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</si>
  <si>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</si>
  <si>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</si>
  <si>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</si>
  <si>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</si>
  <si>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</si>
  <si>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</si>
  <si>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</si>
  <si>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</si>
  <si>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</si>
  <si>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</si>
  <si>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</si>
  <si>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</si>
  <si>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</si>
  <si>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</si>
  <si>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</si>
  <si>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</si>
  <si>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</si>
  <si>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</si>
  <si>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</si>
  <si>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</si>
  <si>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</si>
  <si>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</si>
  <si>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</si>
  <si>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</si>
  <si>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</si>
  <si>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</si>
  <si>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</si>
  <si>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</si>
  <si>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</si>
  <si>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</si>
  <si>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</si>
  <si>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</si>
  <si>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</si>
  <si>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</si>
  <si>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</si>
  <si>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</si>
  <si>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</si>
  <si>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</si>
  <si>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</si>
  <si>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</si>
  <si>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</si>
  <si>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</si>
  <si>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</si>
  <si>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</si>
  <si>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</si>
  <si>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</si>
  <si>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</si>
  <si>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</si>
  <si>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</si>
  <si>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</si>
  <si>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</si>
  <si>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</si>
  <si>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</si>
  <si>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</si>
  <si>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</si>
  <si>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</si>
  <si>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</si>
  <si>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</si>
  <si>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</si>
  <si>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</si>
  <si>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</si>
  <si>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</si>
  <si>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</si>
  <si>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</si>
  <si>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</si>
  <si>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</si>
  <si>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</si>
  <si>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</si>
  <si>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</si>
  <si>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</si>
  <si>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</si>
  <si>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</si>
  <si>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</si>
  <si>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</si>
  <si>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</si>
  <si>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</si>
  <si>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</si>
  <si>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</si>
  <si>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</si>
  <si>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</si>
  <si>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</si>
  <si>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</si>
  <si>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</si>
  <si>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</si>
  <si>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</si>
  <si>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</si>
  <si>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</si>
  <si>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</si>
  <si>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</si>
  <si>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</si>
  <si>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</si>
  <si>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</si>
  <si>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</si>
  <si>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</si>
  <si>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</si>
  <si>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</si>
  <si>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</si>
  <si>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</si>
  <si>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</si>
  <si>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</si>
  <si>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</si>
  <si>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</si>
  <si>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</si>
  <si>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</si>
  <si>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</si>
  <si>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</si>
  <si>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</si>
  <si>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</si>
  <si>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</si>
  <si>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</si>
  <si>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</si>
  <si>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</si>
  <si>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</si>
  <si>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</si>
  <si>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</si>
  <si>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</si>
  <si>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</si>
  <si>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</si>
  <si>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</si>
  <si>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</si>
  <si>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</si>
  <si>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</si>
  <si>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</si>
  <si>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</si>
  <si>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</si>
  <si>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</si>
  <si>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</si>
  <si>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</si>
  <si>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</si>
  <si>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</si>
  <si>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</si>
  <si>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</si>
  <si>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</si>
  <si>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</si>
  <si>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</si>
  <si>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</si>
  <si>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</si>
  <si>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</si>
  <si>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</si>
  <si>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</si>
  <si>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</si>
  <si>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</si>
  <si>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</si>
  <si>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</si>
  <si>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</si>
  <si>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</si>
  <si>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</si>
  <si>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</si>
  <si>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</si>
  <si>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</si>
  <si>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</si>
  <si>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</si>
  <si>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</si>
  <si>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</si>
  <si>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</si>
  <si>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</si>
  <si>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</si>
  <si>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</si>
  <si>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</si>
  <si>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</si>
  <si>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</si>
  <si>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</si>
  <si>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</si>
  <si>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</si>
  <si>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</si>
  <si>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</si>
  <si>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</si>
  <si>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</si>
  <si>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</si>
  <si>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</si>
  <si>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</si>
  <si>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</si>
  <si>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</si>
  <si>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</si>
  <si>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</si>
  <si>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</si>
  <si>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</si>
  <si>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</si>
  <si>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</si>
  <si>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</si>
  <si>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</si>
  <si>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</si>
  <si>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</si>
  <si>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</si>
  <si>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</si>
  <si>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</si>
  <si>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</si>
  <si>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</si>
  <si>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</si>
  <si>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</si>
  <si>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</si>
  <si>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</si>
  <si>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</si>
  <si>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</si>
  <si>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</si>
  <si>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</si>
  <si>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</si>
  <si>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</si>
  <si>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</si>
  <si>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</si>
  <si>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</si>
  <si>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</si>
  <si>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</si>
  <si>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</si>
  <si>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</si>
  <si>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</si>
  <si>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</si>
  <si>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</si>
  <si>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</si>
  <si>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</si>
  <si>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</si>
  <si>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</si>
  <si>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</si>
  <si>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</si>
  <si>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</si>
  <si>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</si>
  <si>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</si>
  <si>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</si>
  <si>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</si>
  <si>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</si>
  <si>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</si>
  <si>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</si>
  <si>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</si>
  <si>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</si>
  <si>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</si>
  <si>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</si>
  <si>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</si>
  <si>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</si>
  <si>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</si>
  <si>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</si>
  <si>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</si>
  <si>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</si>
  <si>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</si>
  <si>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</si>
  <si>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</si>
  <si>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</si>
  <si>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</si>
  <si>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</si>
  <si>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</si>
  <si>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</si>
  <si>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</si>
  <si>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</si>
  <si>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</si>
  <si>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</si>
  <si>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</si>
  <si>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</si>
  <si>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</si>
  <si>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</si>
  <si>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</si>
  <si>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</si>
  <si>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</si>
  <si>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</si>
  <si>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</si>
  <si>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</si>
  <si>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</si>
  <si>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</si>
  <si>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</si>
  <si>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</si>
  <si>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</si>
  <si>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</si>
  <si>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</si>
  <si>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</si>
  <si>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</si>
  <si>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</si>
  <si>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</si>
  <si>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</si>
  <si>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</si>
  <si>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</si>
  <si>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</si>
  <si>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</si>
  <si>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</si>
  <si>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</si>
  <si>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</si>
  <si>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</si>
  <si>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</si>
  <si>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</si>
  <si>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</si>
  <si>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</si>
  <si>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</si>
  <si>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</si>
  <si>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</si>
  <si>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</si>
  <si>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</si>
  <si>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</si>
  <si>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</si>
  <si>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</si>
  <si>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</si>
  <si>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</si>
  <si>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</si>
  <si>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</si>
  <si>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</si>
  <si>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</si>
  <si>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</si>
  <si>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</si>
  <si>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</si>
  <si>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</si>
  <si>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</si>
  <si>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</si>
  <si>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</si>
  <si>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</si>
  <si>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</si>
  <si>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</si>
  <si>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</si>
  <si>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</si>
  <si>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</si>
  <si>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</si>
  <si>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</si>
  <si>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</si>
  <si>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</si>
  <si>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</si>
  <si>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</si>
  <si>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</si>
  <si>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</si>
  <si>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</si>
  <si>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</si>
  <si>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</si>
  <si>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</si>
  <si>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</si>
  <si>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</si>
  <si>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</si>
  <si>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</si>
  <si>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</si>
  <si>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</si>
  <si>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</si>
  <si>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</si>
  <si>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</si>
  <si>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</si>
  <si>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</si>
  <si>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</si>
  <si>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</si>
  <si>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</si>
  <si>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</si>
  <si>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</si>
  <si>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</si>
  <si>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</si>
  <si>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</si>
  <si>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</si>
  <si>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</si>
  <si>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</si>
  <si>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</si>
  <si>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</si>
  <si>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</si>
  <si>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</si>
  <si>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</si>
  <si>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</si>
  <si>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</si>
  <si>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</si>
  <si>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</si>
  <si>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</si>
  <si>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</si>
  <si>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</si>
  <si>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</si>
  <si>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</si>
  <si>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</si>
  <si>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</si>
  <si>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</si>
  <si>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</si>
  <si>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</si>
  <si>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</si>
  <si>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</si>
  <si>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</si>
  <si>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</si>
  <si>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</si>
  <si>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</si>
  <si>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</si>
  <si>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</si>
  <si>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</si>
  <si>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</si>
  <si>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</si>
  <si>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</si>
  <si>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</si>
  <si>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</si>
  <si>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</si>
  <si>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</si>
  <si>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</si>
  <si>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</si>
  <si>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</si>
  <si>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</si>
  <si>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</si>
  <si>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</si>
  <si>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</si>
  <si>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</si>
  <si>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</si>
  <si>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</si>
  <si>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</si>
  <si>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</si>
  <si>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</si>
  <si>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</si>
  <si>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</si>
  <si>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</si>
  <si>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</si>
  <si>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</si>
  <si>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</si>
  <si>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</si>
  <si>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</si>
  <si>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</si>
  <si>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</si>
  <si>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</si>
  <si>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</si>
  <si>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</si>
  <si>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</si>
  <si>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</si>
  <si>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</si>
  <si>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</si>
  <si>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</si>
  <si>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</si>
  <si>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</si>
  <si>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</si>
  <si>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</si>
  <si>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</si>
  <si>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</si>
  <si>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</si>
  <si>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</si>
  <si>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</si>
  <si>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</si>
  <si>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</si>
  <si>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</si>
  <si>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</si>
  <si>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</si>
  <si>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</si>
  <si>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</si>
  <si>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</si>
  <si>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</si>
  <si>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</si>
  <si>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</si>
  <si>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</si>
  <si>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</si>
  <si>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</si>
  <si>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</si>
  <si>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</si>
  <si>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</si>
  <si>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</si>
  <si>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</si>
  <si>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</si>
  <si>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</si>
  <si>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</si>
  <si>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</si>
  <si>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</si>
  <si>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</si>
  <si>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</si>
  <si>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</si>
  <si>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</si>
  <si>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</si>
  <si>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</si>
  <si>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</si>
  <si>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</si>
  <si>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</si>
  <si>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</si>
  <si>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</si>
  <si>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</si>
  <si>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</si>
  <si>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</si>
  <si>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</si>
  <si>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</si>
  <si>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</si>
  <si>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</si>
  <si>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</si>
  <si>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</si>
  <si>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</si>
  <si>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</si>
  <si>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</si>
  <si>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</si>
  <si>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</si>
  <si>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</si>
  <si>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</si>
  <si>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</si>
  <si>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</si>
  <si>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</si>
  <si>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</si>
  <si>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</si>
  <si>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</si>
  <si>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</si>
  <si>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</si>
  <si>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</si>
  <si>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</si>
  <si>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</si>
  <si>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</si>
  <si>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</si>
  <si>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</si>
  <si>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</si>
  <si>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</si>
  <si>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</si>
  <si>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</si>
  <si>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</si>
  <si>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</si>
  <si>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</si>
  <si>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</si>
  <si>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</si>
  <si>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</si>
  <si>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</si>
  <si>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</si>
  <si>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</si>
  <si>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</si>
  <si>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</si>
  <si>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</si>
  <si>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</si>
  <si>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</si>
  <si>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</si>
  <si>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</si>
  <si>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</si>
  <si>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</si>
  <si>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</si>
  <si>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</si>
  <si>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</si>
  <si>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</si>
  <si>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</si>
  <si>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</si>
  <si>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</si>
  <si>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</si>
  <si>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</si>
  <si>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</si>
  <si>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</si>
  <si>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</si>
  <si>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</si>
  <si>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</si>
  <si>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</si>
  <si>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</si>
  <si>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</si>
  <si>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</si>
  <si>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</si>
  <si>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</si>
  <si>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</si>
  <si>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</si>
  <si>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</si>
  <si>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</si>
  <si>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</si>
  <si>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</si>
  <si>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</si>
  <si>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</si>
  <si>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</si>
  <si>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</si>
  <si>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</si>
  <si>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</si>
  <si>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</si>
  <si>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</si>
  <si>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</si>
  <si>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</si>
  <si>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</si>
  <si>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</si>
  <si>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</si>
  <si>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</si>
  <si>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</si>
  <si>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</si>
  <si>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</si>
  <si>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</si>
  <si>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</si>
  <si>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</si>
  <si>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</si>
  <si>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</si>
  <si>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</si>
  <si>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</si>
  <si>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</si>
  <si>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</si>
  <si>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</si>
  <si>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</si>
  <si>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</si>
  <si>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</si>
  <si>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</si>
  <si>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</si>
  <si>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</si>
  <si>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</si>
  <si>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</si>
  <si>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</si>
  <si>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</si>
  <si>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</si>
  <si>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</si>
  <si>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</si>
  <si>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</si>
  <si>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</si>
  <si>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</si>
  <si>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</si>
  <si>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</si>
  <si>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</si>
  <si>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</si>
  <si>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</si>
  <si>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</si>
  <si>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</si>
  <si>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</si>
  <si>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</si>
  <si>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</si>
  <si>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</si>
  <si>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</si>
  <si>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</si>
  <si>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</si>
  <si>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</si>
  <si>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</si>
  <si>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</si>
  <si>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</si>
  <si>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</si>
  <si>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</si>
  <si>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</si>
  <si>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</si>
  <si>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</si>
  <si>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</si>
  <si>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</si>
  <si>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</si>
  <si>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</si>
  <si>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</si>
  <si>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</si>
  <si>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</si>
  <si>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</si>
  <si>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</si>
  <si>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</si>
  <si>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</si>
  <si>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</si>
  <si>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</si>
  <si>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</si>
  <si>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</si>
  <si>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</si>
  <si>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</si>
  <si>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</si>
  <si>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</si>
  <si>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</si>
  <si>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</si>
  <si>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</si>
  <si>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</si>
  <si>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</si>
  <si>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</si>
  <si>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</si>
  <si>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</si>
  <si>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</si>
  <si>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</si>
  <si>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</si>
  <si>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</si>
  <si>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</si>
  <si>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</si>
  <si>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</si>
  <si>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</si>
  <si>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</si>
  <si>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</si>
  <si>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</si>
  <si>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</si>
  <si>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</si>
  <si>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</si>
  <si>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</si>
  <si>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</si>
  <si>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</si>
  <si>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</si>
  <si>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</si>
  <si>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</si>
  <si>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</si>
  <si>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</si>
  <si>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</si>
  <si>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</si>
  <si>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</si>
  <si>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</si>
  <si>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</si>
  <si>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</si>
  <si>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</si>
  <si>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</si>
  <si>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</si>
  <si>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</si>
  <si>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</si>
  <si>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</si>
  <si>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</si>
  <si>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</si>
  <si>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</si>
  <si>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</si>
  <si>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</si>
  <si>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</si>
  <si>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</si>
  <si>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</si>
  <si>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</si>
  <si>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</si>
  <si>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</si>
  <si>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</si>
  <si>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</si>
  <si>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</si>
  <si>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</si>
  <si>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</si>
  <si>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</si>
  <si>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</si>
  <si>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</si>
  <si>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</si>
  <si>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</si>
  <si>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</si>
  <si>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</si>
  <si>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</si>
  <si>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</si>
  <si>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</si>
  <si>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</si>
  <si>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</si>
  <si>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</si>
  <si>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</si>
  <si>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</si>
  <si>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</si>
  <si>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</si>
  <si>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</si>
  <si>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</si>
  <si>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</si>
  <si>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</si>
  <si>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</si>
  <si>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</si>
  <si>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</si>
  <si>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</si>
  <si>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</si>
  <si>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</si>
  <si>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</si>
  <si>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</si>
  <si>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</si>
  <si>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</si>
  <si>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</si>
  <si>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</si>
  <si>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</si>
  <si>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</si>
  <si>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</si>
  <si>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</si>
  <si>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</si>
  <si>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</si>
  <si>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</si>
  <si>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</si>
  <si>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</si>
  <si>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</si>
  <si>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</si>
  <si>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</si>
  <si>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</si>
  <si>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</si>
  <si>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</si>
  <si>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</si>
  <si>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</si>
  <si>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</si>
  <si>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</si>
  <si>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</si>
  <si>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</si>
  <si>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</si>
  <si>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</si>
  <si>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</si>
  <si>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</si>
  <si>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</si>
  <si>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</si>
  <si>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</si>
  <si>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</si>
  <si>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</si>
  <si>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</si>
  <si>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</si>
  <si>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</si>
  <si>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</si>
  <si>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</si>
  <si>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</si>
  <si>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</si>
  <si>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</si>
  <si>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</si>
  <si>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</si>
  <si>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</si>
  <si>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</si>
  <si>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</si>
  <si>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</si>
  <si>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</si>
  <si>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</si>
  <si>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</si>
  <si>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</si>
  <si>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</si>
  <si>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</si>
  <si>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</si>
  <si>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</si>
  <si>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</si>
  <si>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</si>
  <si>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</si>
  <si>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</si>
  <si>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</si>
  <si>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</si>
  <si>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</si>
  <si>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</si>
  <si>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</si>
  <si>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</si>
  <si>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</si>
  <si>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</si>
  <si>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</si>
  <si>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</si>
  <si>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</si>
  <si>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</si>
  <si>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</si>
  <si>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</si>
  <si>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</si>
  <si>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</si>
  <si>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</si>
  <si>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</si>
  <si>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</si>
  <si>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</si>
  <si>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</si>
  <si>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</si>
  <si>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</si>
  <si>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</si>
  <si>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</si>
  <si>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</si>
  <si>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</si>
  <si>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</si>
  <si>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</si>
  <si>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</si>
  <si>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</si>
  <si>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</si>
  <si>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</si>
  <si>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</si>
  <si>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</si>
  <si>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</si>
  <si>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</si>
  <si>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</si>
  <si>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</si>
  <si>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</si>
  <si>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</si>
  <si>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</si>
  <si>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</si>
  <si>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</si>
  <si>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</si>
  <si>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</si>
  <si>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</si>
  <si>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</si>
  <si>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</si>
  <si>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</si>
  <si>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</si>
  <si>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</si>
  <si>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</si>
  <si>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</si>
  <si>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</si>
  <si>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</si>
  <si>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</si>
  <si>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</si>
  <si>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</si>
  <si>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</si>
  <si>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</si>
  <si>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</si>
  <si>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</si>
  <si>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</si>
  <si>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</si>
  <si>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</si>
  <si>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</si>
  <si>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</si>
  <si>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</si>
  <si>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</si>
  <si>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</si>
  <si>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</si>
  <si>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</si>
  <si>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</si>
  <si>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</si>
  <si>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</si>
  <si>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</si>
  <si>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</si>
  <si>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</si>
  <si>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</si>
  <si>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</si>
  <si>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</si>
  <si>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</si>
  <si>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</si>
  <si>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</si>
  <si>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</si>
  <si>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</si>
  <si>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</si>
  <si>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</si>
  <si>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</si>
  <si>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</si>
  <si>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</si>
  <si>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</si>
  <si>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</si>
  <si>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</si>
  <si>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</si>
  <si>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</si>
  <si>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</si>
  <si>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</si>
  <si>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</si>
  <si>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</si>
  <si>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</si>
  <si>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</si>
  <si>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</si>
  <si>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</si>
  <si>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</si>
  <si>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</si>
  <si>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</si>
  <si>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</si>
  <si>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</si>
  <si>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</si>
  <si>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</si>
  <si>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</si>
  <si>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</si>
  <si>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</si>
  <si>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</si>
  <si>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</si>
  <si>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</si>
  <si>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</si>
  <si>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</si>
  <si>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</si>
  <si>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</si>
  <si>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</si>
  <si>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</si>
  <si>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</si>
  <si>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</si>
  <si>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</si>
  <si>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</si>
  <si>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</si>
  <si>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</si>
  <si>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</si>
  <si>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</si>
  <si>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</si>
  <si>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</si>
  <si>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</si>
  <si>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</si>
  <si>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</si>
  <si>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</si>
  <si>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</si>
  <si>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</si>
  <si>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</si>
  <si>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</si>
  <si>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</si>
  <si>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</si>
  <si>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</si>
  <si>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</si>
  <si>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</si>
  <si>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</si>
  <si>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</si>
  <si>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</si>
  <si>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</si>
  <si>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</si>
  <si>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</si>
  <si>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</si>
  <si>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</si>
  <si>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</si>
  <si>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</si>
  <si>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</si>
  <si>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</si>
  <si>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</si>
  <si>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</si>
  <si>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</si>
  <si>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</si>
  <si>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</si>
  <si>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</si>
  <si>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</si>
  <si>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</si>
  <si>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</si>
  <si>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</si>
  <si>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</si>
  <si>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</si>
  <si>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</si>
  <si>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</si>
  <si>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</si>
  <si>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</si>
  <si>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</si>
  <si>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</si>
  <si>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</si>
  <si>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</si>
  <si>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</si>
  <si>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</si>
  <si>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</si>
  <si>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</si>
  <si>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</si>
  <si>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</si>
  <si>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</si>
  <si>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</si>
  <si>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</si>
  <si>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</si>
  <si>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</si>
  <si>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</si>
  <si>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</si>
  <si>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</si>
  <si>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</si>
  <si>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</si>
  <si>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</si>
  <si>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</si>
  <si>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</si>
  <si>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</si>
  <si>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</si>
  <si>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</si>
  <si>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</si>
  <si>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</si>
  <si>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</si>
  <si>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</si>
  <si>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</si>
  <si>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</si>
  <si>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</si>
  <si>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</si>
  <si>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</si>
  <si>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</si>
  <si>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</si>
  <si>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</si>
  <si>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</si>
  <si>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</si>
  <si>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</si>
  <si>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</si>
  <si>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</si>
  <si>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</si>
  <si>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</si>
  <si>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</si>
  <si>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</si>
  <si>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</si>
  <si>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</si>
  <si>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</si>
  <si>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</si>
  <si>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</si>
  <si>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</si>
  <si>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</si>
  <si>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</si>
  <si>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</si>
  <si>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</si>
  <si>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</si>
  <si>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</si>
  <si>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</si>
  <si>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</si>
  <si>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</si>
  <si>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</si>
  <si>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</si>
  <si>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</si>
  <si>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</si>
  <si>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</si>
  <si>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</si>
  <si>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</si>
  <si>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</si>
  <si>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</si>
  <si>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</si>
  <si>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</si>
  <si>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</si>
  <si>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</si>
  <si>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</si>
  <si>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</si>
  <si>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</si>
  <si>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</si>
  <si>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</si>
  <si>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</si>
  <si>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</si>
  <si>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</si>
  <si>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</si>
  <si>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</si>
  <si>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</si>
  <si>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</si>
  <si>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</si>
  <si>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</si>
  <si>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</si>
  <si>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</si>
  <si>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</si>
  <si>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</si>
  <si>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</si>
  <si>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</si>
  <si>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</si>
  <si>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</si>
  <si>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</si>
  <si>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</si>
  <si>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</si>
  <si>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</si>
  <si>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</si>
  <si>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</si>
  <si>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</si>
  <si>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</si>
  <si>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</si>
  <si>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</si>
  <si>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</si>
  <si>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</si>
  <si>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</si>
  <si>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</si>
  <si>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</si>
  <si>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</si>
  <si>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</si>
  <si>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</si>
  <si>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</si>
  <si>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</si>
  <si>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</si>
  <si>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</si>
  <si>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</si>
  <si>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</si>
  <si>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</si>
  <si>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</si>
  <si>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</si>
  <si>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</si>
  <si>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</si>
  <si>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</si>
  <si>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</si>
  <si>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</si>
  <si>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</si>
  <si>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</si>
  <si>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</si>
  <si>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</si>
  <si>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</si>
  <si>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</si>
  <si>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</si>
  <si>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</si>
  <si>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</si>
  <si>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</si>
  <si>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</si>
  <si>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</si>
  <si>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</si>
  <si>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</si>
  <si>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</si>
  <si>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</si>
  <si>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</si>
  <si>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</si>
  <si>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</si>
  <si>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</si>
  <si>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</si>
  <si>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</si>
  <si>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</si>
  <si>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</si>
  <si>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</si>
  <si>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</si>
  <si>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</si>
  <si>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</si>
  <si>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</si>
  <si>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</si>
  <si>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</si>
  <si>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</si>
  <si>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</si>
  <si>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</si>
  <si>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</si>
  <si>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</si>
  <si>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</si>
  <si>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</si>
  <si>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</si>
  <si>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</si>
  <si>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</si>
  <si>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</si>
  <si>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</si>
  <si>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</si>
  <si>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</si>
  <si>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</si>
  <si>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</si>
  <si>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</si>
  <si>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</si>
  <si>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</si>
  <si>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</si>
  <si>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</si>
  <si>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</si>
  <si>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</si>
  <si>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</si>
  <si>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</si>
  <si>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</si>
  <si>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</si>
  <si>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</si>
  <si>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</si>
  <si>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</si>
  <si>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</si>
  <si>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</si>
  <si>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</si>
  <si>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</si>
  <si>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</si>
  <si>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</si>
  <si>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</si>
  <si>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</si>
  <si>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</si>
  <si>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</si>
  <si>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</si>
  <si>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</si>
  <si>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</si>
  <si>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</si>
  <si>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</si>
  <si>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</si>
  <si>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</si>
  <si>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</si>
  <si>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</si>
  <si>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</si>
  <si>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</si>
  <si>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</si>
  <si>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</si>
  <si>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</si>
  <si>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</si>
  <si>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</si>
  <si>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</si>
  <si>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</si>
  <si>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</si>
  <si>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</si>
  <si>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</si>
  <si>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</si>
  <si>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</si>
  <si>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</si>
  <si>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</si>
  <si>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</si>
  <si>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</si>
  <si>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</si>
  <si>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</si>
  <si>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</si>
  <si>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</si>
  <si>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</si>
  <si>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</si>
  <si>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</si>
  <si>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</si>
  <si>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</si>
  <si>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</si>
  <si>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</si>
  <si>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</si>
  <si>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</si>
  <si>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</si>
  <si>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</si>
  <si>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</si>
  <si>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</si>
  <si>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</si>
  <si>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</si>
  <si>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</si>
  <si>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</si>
  <si>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</si>
  <si>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</si>
  <si>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</si>
  <si>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</si>
  <si>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</si>
  <si>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</si>
  <si>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</si>
  <si>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</si>
  <si>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</si>
  <si>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</si>
  <si>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</si>
  <si>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</si>
  <si>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</si>
  <si>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</si>
  <si>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</si>
  <si>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</si>
  <si>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</si>
  <si>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</si>
  <si>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</si>
  <si>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</si>
  <si>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</si>
  <si>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</si>
  <si>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</si>
  <si>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</si>
  <si>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</si>
  <si>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</si>
  <si>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</si>
  <si>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</si>
  <si>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</si>
  <si>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</si>
  <si>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</si>
  <si>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</si>
  <si>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</si>
  <si>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</si>
  <si>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</si>
  <si>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</si>
  <si>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</si>
  <si>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</si>
  <si>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</si>
  <si>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</si>
  <si>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</si>
  <si>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</si>
  <si>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</si>
  <si>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</si>
  <si>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</si>
  <si>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</si>
  <si>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</si>
  <si>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</si>
  <si>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</si>
  <si>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</si>
  <si>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</si>
  <si>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</si>
  <si>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</si>
  <si>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</si>
  <si>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</si>
  <si>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</si>
  <si>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</si>
  <si>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</si>
  <si>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</si>
  <si>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</si>
  <si>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</si>
  <si>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</si>
  <si>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</si>
  <si>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</si>
  <si>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</si>
  <si>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</si>
  <si>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</si>
  <si>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</si>
  <si>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</si>
  <si>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</si>
  <si>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</si>
  <si>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</si>
  <si>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</si>
  <si>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</si>
  <si>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</si>
  <si>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</si>
  <si>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</si>
  <si>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</si>
  <si>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</si>
  <si>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</si>
  <si>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</si>
  <si>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</si>
  <si>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</si>
  <si>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</si>
  <si>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</si>
  <si>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</si>
  <si>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</si>
  <si>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</si>
  <si>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</si>
  <si>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</si>
  <si>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</si>
  <si>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</si>
  <si>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</si>
  <si>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</si>
  <si>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</si>
  <si>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</si>
  <si>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</si>
  <si>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</si>
  <si>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</si>
  <si>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</si>
  <si>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</si>
  <si>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</si>
  <si>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</si>
  <si>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</si>
  <si>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</si>
  <si>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</si>
  <si>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</si>
  <si>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</si>
  <si>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</si>
  <si>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</si>
  <si>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</si>
  <si>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</si>
  <si>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</si>
  <si>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</si>
  <si>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</si>
  <si>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</si>
  <si>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</si>
  <si>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</si>
  <si>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</si>
  <si>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</si>
  <si>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</si>
  <si>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</si>
  <si>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</si>
  <si>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</si>
  <si>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</si>
  <si>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</si>
  <si>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</si>
  <si>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</si>
  <si>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</si>
  <si>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</si>
  <si>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</si>
  <si>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</si>
  <si>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</si>
  <si>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</si>
  <si>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</si>
  <si>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</si>
  <si>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</si>
  <si>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</si>
  <si>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</si>
  <si>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</si>
  <si>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</si>
  <si>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</si>
  <si>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</si>
  <si>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</si>
  <si>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</si>
  <si>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</si>
  <si>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</si>
  <si>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</si>
  <si>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</si>
  <si>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</si>
  <si>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</si>
  <si>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</si>
  <si>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</si>
  <si>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</si>
  <si>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</si>
  <si>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</si>
  <si>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</si>
  <si>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</si>
  <si>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</si>
  <si>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</si>
  <si>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</si>
  <si>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</si>
  <si>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</si>
  <si>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</si>
  <si>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</si>
  <si>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</si>
  <si>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</si>
  <si>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</si>
  <si>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</si>
  <si>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</si>
  <si>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</si>
  <si>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</si>
  <si>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</si>
  <si>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</si>
  <si>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</si>
  <si>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</si>
  <si>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</si>
  <si>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</si>
  <si>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</si>
  <si>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</si>
  <si>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</si>
  <si>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</si>
  <si>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</si>
  <si>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</si>
  <si>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</si>
  <si>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</si>
  <si>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</si>
  <si>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</si>
  <si>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</si>
  <si>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</si>
  <si>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</si>
  <si>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</si>
  <si>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</si>
  <si>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</si>
  <si>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</si>
  <si>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</si>
  <si>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</si>
  <si>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</si>
  <si>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</si>
  <si>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</si>
  <si>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</si>
  <si>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</si>
  <si>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</si>
  <si>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</si>
  <si>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</si>
  <si>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</si>
  <si>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</si>
  <si>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</si>
  <si>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</si>
  <si>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</si>
  <si>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</si>
  <si>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</si>
  <si>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</si>
  <si>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</si>
  <si>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</si>
  <si>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</si>
  <si>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</si>
  <si>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</si>
  <si>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</si>
  <si>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</si>
  <si>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</si>
  <si>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</si>
  <si>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</si>
  <si>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</si>
  <si>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</si>
  <si>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</si>
  <si>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</si>
  <si>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</si>
  <si>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</si>
  <si>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</si>
  <si>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</si>
  <si>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</si>
  <si>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</si>
  <si>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</si>
  <si>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</si>
  <si>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</si>
  <si>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</si>
  <si>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</si>
  <si>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</si>
  <si>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</si>
  <si>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</si>
  <si>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</si>
  <si>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</si>
  <si>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</si>
  <si>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</si>
  <si>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</si>
  <si>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</si>
  <si>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</si>
  <si>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</si>
  <si>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</si>
  <si>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</si>
  <si>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</si>
  <si>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</si>
  <si>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</si>
  <si>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</si>
  <si>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</si>
  <si>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</si>
  <si>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</si>
  <si>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</si>
  <si>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</si>
  <si>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</si>
  <si>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</si>
  <si>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</si>
  <si>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</si>
  <si>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</si>
  <si>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</si>
  <si>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</si>
  <si>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</si>
  <si>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</si>
  <si>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</si>
  <si>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</si>
  <si>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</si>
  <si>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</si>
  <si>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</si>
  <si>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</si>
  <si>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</si>
  <si>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</si>
  <si>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</si>
  <si>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</si>
  <si>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</si>
  <si>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</si>
  <si>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</si>
  <si>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</si>
  <si>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</si>
  <si>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</si>
  <si>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</si>
  <si>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</si>
  <si>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</si>
  <si>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</si>
  <si>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</si>
  <si>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</si>
  <si>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</si>
  <si>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</si>
  <si>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</si>
  <si>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</si>
  <si>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</si>
  <si>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</si>
  <si>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</si>
  <si>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</si>
  <si>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</si>
  <si>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</si>
  <si>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</si>
  <si>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</si>
  <si>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</si>
  <si>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</si>
  <si>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</si>
  <si>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</si>
  <si>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</si>
  <si>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</si>
  <si>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</si>
  <si>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</si>
  <si>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</si>
  <si>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</si>
  <si>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</si>
  <si>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</si>
  <si>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</si>
  <si>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</si>
  <si>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</si>
  <si>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</si>
  <si>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</si>
  <si>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</si>
  <si>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</si>
  <si>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</si>
  <si>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</si>
  <si>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</si>
  <si>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</si>
  <si>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</si>
  <si>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</si>
  <si>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</si>
  <si>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</si>
  <si>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</si>
  <si>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</si>
  <si>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</si>
  <si>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</si>
  <si>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</si>
  <si>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</si>
  <si>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</si>
  <si>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</si>
  <si>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</si>
  <si>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</si>
  <si>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</si>
  <si>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</si>
  <si>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</si>
  <si>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</si>
  <si>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</si>
  <si>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</si>
  <si>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</si>
  <si>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</si>
  <si>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</si>
  <si>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</si>
  <si>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</si>
  <si>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</si>
  <si>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</si>
  <si>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</si>
  <si>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</si>
  <si>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</si>
  <si>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</si>
  <si>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</si>
  <si>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</si>
  <si>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</si>
  <si>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</si>
  <si>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</si>
  <si>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</si>
  <si>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</si>
  <si>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</si>
  <si>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</si>
  <si>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</si>
  <si>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</si>
  <si>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</si>
  <si>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</si>
  <si>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</si>
  <si>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</si>
  <si>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</si>
  <si>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</si>
  <si>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</si>
  <si>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</si>
  <si>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</si>
  <si>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</si>
  <si>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</si>
  <si>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</si>
  <si>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</si>
  <si>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</si>
  <si>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</si>
  <si>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</si>
  <si>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</si>
  <si>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</si>
  <si>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</si>
  <si>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</si>
  <si>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</si>
  <si>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</si>
  <si>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</si>
  <si>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</si>
  <si>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</si>
  <si>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</si>
  <si>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</si>
  <si>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</si>
  <si>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</si>
  <si>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</si>
  <si>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</si>
  <si>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</si>
  <si>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</si>
  <si>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</si>
  <si>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</si>
  <si>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</si>
  <si>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</si>
  <si>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</si>
  <si>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</si>
  <si>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</si>
  <si>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</si>
  <si>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</si>
  <si>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</si>
  <si>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</si>
  <si>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</si>
  <si>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</si>
  <si>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</si>
  <si>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</si>
  <si>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</si>
  <si>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</si>
  <si>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</si>
  <si>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</si>
  <si>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</si>
  <si>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</si>
  <si>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</si>
  <si>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</si>
  <si>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</si>
  <si>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</si>
  <si>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</si>
  <si>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</si>
  <si>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</si>
  <si>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</si>
  <si>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</si>
  <si>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</si>
  <si>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</si>
  <si>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</si>
  <si>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</si>
  <si>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</si>
  <si>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</si>
  <si>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</si>
  <si>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</si>
  <si>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</si>
  <si>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</si>
  <si>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</si>
  <si>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</si>
  <si>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</si>
  <si>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</si>
  <si>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</si>
  <si>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</si>
  <si>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</si>
  <si>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</si>
  <si>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</si>
  <si>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</si>
  <si>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</si>
  <si>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</si>
  <si>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</si>
  <si>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</si>
  <si>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</si>
  <si>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</si>
  <si>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</si>
  <si>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</si>
  <si>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</si>
  <si>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</si>
  <si>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</si>
  <si>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</si>
  <si>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</si>
  <si>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</si>
  <si>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</si>
  <si>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</si>
  <si>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</si>
  <si>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</si>
  <si>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</si>
  <si>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</si>
  <si>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</si>
  <si>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</si>
  <si>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</si>
  <si>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</si>
  <si>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</si>
  <si>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</si>
  <si>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</si>
  <si>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</si>
  <si>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</si>
  <si>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</si>
  <si>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</si>
  <si>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</si>
  <si>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</si>
  <si>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</si>
  <si>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</si>
  <si>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</si>
  <si>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</si>
  <si>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</si>
  <si>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</si>
  <si>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</si>
  <si>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</si>
  <si>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</si>
  <si>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</si>
  <si>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</si>
  <si>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</si>
  <si>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</si>
  <si>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</si>
  <si>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</si>
  <si>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</si>
  <si>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</si>
  <si>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</si>
  <si>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</si>
  <si>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</si>
  <si>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</si>
  <si>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</si>
  <si>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</si>
  <si>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</si>
  <si>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</si>
  <si>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</si>
  <si>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</si>
  <si>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</si>
  <si>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</si>
  <si>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</si>
  <si>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</si>
  <si>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</si>
  <si>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</si>
  <si>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</si>
  <si>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</si>
  <si>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</si>
  <si>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</si>
  <si>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</si>
  <si>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</si>
  <si>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</si>
  <si>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</si>
  <si>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</si>
  <si>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</si>
  <si>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</si>
  <si>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</si>
  <si>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</si>
  <si>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</si>
  <si>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</si>
  <si>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</si>
  <si>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</si>
  <si>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</si>
  <si>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</si>
  <si>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</si>
  <si>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</si>
  <si>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</si>
  <si>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</si>
  <si>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</si>
  <si>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</si>
  <si>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</si>
  <si>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</si>
  <si>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</si>
  <si>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</si>
  <si>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</si>
  <si>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</si>
  <si>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</si>
  <si>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</si>
  <si>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</si>
  <si>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</si>
  <si>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</si>
  <si>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</si>
  <si>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</si>
  <si>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</si>
  <si>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</si>
  <si>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</si>
  <si>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</si>
  <si>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</si>
  <si>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</si>
  <si>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</si>
  <si>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</si>
  <si>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</si>
  <si>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</si>
  <si>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</si>
  <si>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</si>
  <si>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</si>
  <si>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</si>
  <si>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</si>
  <si>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</si>
  <si>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</si>
  <si>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</si>
  <si>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</si>
  <si>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</si>
  <si>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</si>
  <si>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</si>
  <si>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</si>
  <si>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</si>
  <si>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</si>
  <si>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</si>
  <si>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</si>
  <si>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</si>
  <si>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</si>
  <si>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</si>
  <si>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</si>
  <si>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</si>
  <si>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</si>
  <si>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</si>
  <si>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</si>
  <si>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</si>
  <si>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</si>
  <si>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</si>
  <si>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</si>
  <si>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</si>
  <si>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</si>
  <si>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</si>
  <si>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</si>
  <si>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</si>
  <si>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</si>
  <si>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</si>
  <si>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</si>
  <si>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</si>
  <si>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</si>
  <si>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</si>
  <si>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</si>
  <si>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</si>
  <si>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</si>
  <si>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</si>
  <si>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</si>
  <si>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</si>
  <si>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</si>
  <si>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</si>
  <si>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</si>
  <si>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</si>
  <si>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</si>
  <si>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</si>
  <si>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</si>
  <si>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</si>
  <si>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</si>
  <si>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</si>
  <si>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</si>
  <si>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</si>
  <si>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</si>
  <si>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</si>
  <si>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</si>
  <si>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</si>
  <si>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</si>
  <si>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</si>
  <si>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</si>
  <si>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</si>
  <si>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</si>
  <si>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</si>
  <si>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</si>
  <si>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</si>
  <si>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</si>
  <si>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</si>
  <si>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</si>
  <si>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</si>
  <si>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</si>
  <si>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</si>
  <si>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</si>
  <si>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</si>
  <si>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</si>
  <si>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</si>
  <si>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</si>
  <si>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</si>
  <si>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</si>
  <si>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</si>
  <si>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</si>
  <si>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</si>
  <si>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</si>
  <si>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</si>
  <si>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</si>
  <si>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</si>
  <si>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</si>
  <si>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</si>
  <si>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</si>
  <si>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</si>
  <si>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</si>
  <si>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</si>
  <si>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</si>
  <si>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</si>
  <si>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</si>
  <si>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</si>
  <si>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</si>
  <si>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</si>
  <si>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</si>
  <si>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</si>
  <si>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</si>
  <si>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</si>
  <si>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</si>
  <si>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</si>
  <si>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</si>
  <si>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</si>
  <si>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</si>
  <si>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</si>
  <si>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</si>
  <si>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</si>
  <si>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</si>
  <si>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</si>
  <si>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</si>
  <si>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</si>
  <si>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</si>
  <si>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</si>
  <si>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</si>
  <si>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</si>
  <si>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</si>
  <si>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</si>
  <si>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</si>
  <si>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</si>
  <si>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</si>
  <si>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</si>
  <si>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</si>
  <si>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</si>
  <si>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</si>
  <si>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</si>
  <si>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</si>
  <si>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</si>
  <si>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</si>
  <si>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</si>
  <si>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</si>
  <si>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</si>
  <si>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</si>
  <si>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</si>
  <si>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</si>
  <si>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</si>
  <si>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</si>
  <si>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</si>
  <si>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</si>
  <si>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</si>
  <si>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</si>
  <si>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</si>
  <si>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</si>
  <si>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</si>
  <si>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</si>
  <si>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</si>
  <si>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</si>
  <si>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</si>
  <si>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</si>
  <si>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</si>
  <si>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</si>
  <si>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</si>
  <si>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</si>
  <si>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</si>
  <si>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</si>
  <si>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</si>
  <si>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</si>
  <si>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</si>
  <si>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</si>
  <si>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</si>
  <si>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</si>
  <si>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</si>
  <si>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</si>
  <si>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</si>
  <si>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</si>
  <si>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</si>
  <si>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</si>
  <si>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</si>
  <si>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</si>
  <si>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</si>
  <si>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</si>
  <si>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</si>
  <si>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</si>
  <si>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</si>
  <si>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</si>
  <si>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</si>
  <si>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</si>
  <si>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</si>
  <si>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</si>
  <si>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</si>
  <si>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</si>
  <si>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</si>
  <si>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</si>
  <si>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</si>
  <si>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</si>
  <si>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</si>
  <si>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</si>
  <si>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</si>
  <si>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</si>
  <si>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</si>
  <si>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</si>
  <si>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</si>
  <si>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</si>
  <si>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</si>
  <si>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</si>
  <si>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</si>
  <si>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</si>
  <si>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</si>
  <si>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</si>
  <si>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</si>
  <si>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</si>
  <si>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</si>
  <si>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</si>
  <si>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</si>
  <si>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</si>
  <si>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</si>
  <si>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</si>
  <si>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</si>
  <si>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</si>
  <si>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</si>
  <si>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</si>
  <si>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</si>
  <si>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</si>
  <si>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</si>
  <si>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</si>
  <si>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</si>
  <si>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</si>
  <si>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</si>
  <si>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</si>
  <si>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</si>
  <si>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</si>
  <si>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</si>
  <si>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</si>
  <si>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</si>
  <si>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</si>
  <si>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</si>
  <si>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</si>
  <si>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</si>
  <si>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</si>
  <si>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</si>
  <si>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</si>
  <si>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</si>
  <si>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</si>
  <si>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</si>
  <si>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</si>
  <si>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</si>
  <si>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</si>
  <si>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</si>
  <si>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</si>
  <si>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</si>
  <si>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</si>
  <si>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</si>
  <si>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</si>
  <si>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</si>
  <si>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</si>
  <si>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</si>
  <si>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</si>
  <si>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</si>
  <si>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</si>
  <si>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</si>
  <si>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</si>
  <si>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</si>
  <si>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</si>
  <si>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</si>
  <si>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</si>
  <si>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</si>
  <si>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</si>
  <si>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</si>
  <si>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</si>
  <si>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</si>
  <si>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</si>
  <si>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</si>
  <si>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</si>
  <si>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</si>
  <si>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</si>
  <si>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</si>
  <si>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</si>
  <si>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</si>
  <si>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</si>
  <si>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</si>
  <si>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</si>
  <si>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</si>
  <si>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</si>
  <si>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</si>
  <si>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</si>
  <si>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</si>
  <si>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</si>
  <si>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</si>
  <si>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</si>
  <si>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</si>
  <si>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</si>
  <si>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</si>
  <si>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</si>
  <si>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</si>
  <si>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</si>
  <si>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</si>
  <si>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</si>
  <si>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</si>
  <si>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</si>
  <si>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</si>
  <si>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</si>
  <si>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</si>
  <si>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</si>
  <si>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</si>
  <si>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</si>
  <si>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</si>
  <si>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</si>
  <si>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</si>
  <si>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</si>
  <si>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</si>
  <si>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</si>
  <si>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</si>
  <si>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</si>
  <si>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</si>
  <si>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</si>
  <si>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</si>
  <si>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</si>
  <si>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</si>
  <si>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</si>
  <si>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</si>
  <si>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</si>
  <si>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</si>
  <si>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</si>
  <si>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</si>
  <si>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</si>
  <si>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</si>
  <si>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</si>
  <si>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</si>
  <si>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</si>
  <si>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</si>
  <si>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</si>
  <si>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</si>
  <si>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</si>
  <si>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</si>
  <si>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</si>
  <si>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</si>
  <si>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</si>
  <si>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</si>
  <si>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</si>
  <si>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</si>
  <si>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</si>
  <si>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</si>
  <si>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</si>
  <si>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</si>
  <si>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</si>
  <si>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</si>
  <si>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</si>
  <si>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</si>
  <si>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</si>
  <si>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</si>
  <si>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</si>
  <si>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</si>
  <si>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</si>
  <si>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</si>
  <si>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</si>
  <si>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</si>
  <si>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</si>
  <si>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</si>
  <si>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</si>
  <si>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</si>
  <si>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</si>
  <si>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</si>
  <si>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</si>
  <si>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</si>
  <si>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</si>
  <si>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</si>
  <si>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</si>
  <si>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</si>
  <si>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</si>
  <si>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</si>
  <si>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</si>
  <si>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</si>
  <si>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</si>
  <si>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</si>
  <si>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</si>
  <si>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</si>
  <si>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</si>
  <si>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</si>
  <si>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</si>
  <si>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</si>
  <si>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</si>
  <si>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</si>
  <si>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</si>
  <si>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</si>
  <si>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</si>
  <si>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</si>
  <si>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</si>
  <si>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</si>
  <si>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</si>
  <si>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</si>
  <si>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</si>
  <si>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</si>
  <si>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</si>
  <si>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</si>
  <si>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</si>
  <si>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</si>
  <si>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</si>
  <si>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</si>
  <si>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</si>
  <si>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</si>
  <si>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</si>
  <si>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</si>
  <si>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</si>
  <si>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</si>
  <si>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</si>
  <si>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</si>
  <si>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</si>
  <si>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</si>
  <si>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</si>
  <si>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</si>
  <si>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</si>
  <si>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</si>
  <si>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</si>
  <si>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</si>
  <si>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</si>
  <si>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</si>
  <si>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</si>
  <si>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</si>
  <si>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</si>
  <si>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</si>
  <si>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</si>
  <si>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</si>
  <si>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</si>
  <si>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</si>
  <si>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</si>
  <si>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</si>
  <si>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</si>
  <si>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</si>
  <si>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</si>
  <si>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</si>
  <si>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</si>
  <si>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</si>
  <si>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</si>
  <si>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</si>
  <si>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</si>
  <si>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</si>
  <si>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</si>
  <si>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</si>
  <si>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</si>
  <si>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</si>
  <si>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</si>
  <si>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</si>
  <si>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</si>
  <si>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</si>
  <si>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</si>
  <si>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</si>
  <si>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</si>
  <si>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</si>
  <si>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</si>
  <si>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</si>
  <si>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</si>
  <si>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</si>
  <si>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</si>
  <si>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</si>
  <si>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</si>
  <si>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</si>
  <si>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</si>
  <si>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</si>
  <si>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</si>
  <si>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</si>
  <si>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</si>
  <si>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</si>
  <si>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</si>
  <si>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</si>
  <si>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</si>
  <si>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</si>
  <si>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</si>
  <si>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</si>
  <si>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</si>
  <si>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</si>
  <si>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</si>
  <si>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</si>
  <si>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</si>
  <si>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</si>
  <si>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</si>
  <si>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</si>
  <si>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</si>
  <si>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</si>
  <si>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</si>
  <si>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</si>
  <si>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</si>
  <si>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</si>
  <si>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</si>
  <si>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</si>
  <si>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</si>
  <si>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</si>
  <si>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</si>
  <si>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</si>
  <si>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</si>
  <si>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</si>
  <si>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</si>
  <si>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</si>
  <si>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</si>
  <si>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</si>
  <si>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</si>
  <si>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</si>
  <si>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</si>
  <si>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</si>
  <si>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</si>
  <si>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</si>
  <si>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</si>
  <si>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</si>
  <si>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</si>
  <si>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</si>
  <si>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</si>
  <si>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</si>
  <si>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</si>
  <si>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</si>
  <si>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</si>
  <si>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</si>
  <si>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</si>
  <si>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</si>
  <si>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</si>
  <si>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</si>
  <si>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</si>
  <si>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</si>
  <si>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</si>
  <si>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</si>
  <si>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</si>
  <si>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</si>
  <si>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</si>
  <si>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</si>
  <si>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</si>
  <si>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</si>
  <si>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</si>
  <si>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</si>
  <si>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</si>
  <si>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</si>
  <si>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</si>
  <si>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</si>
  <si>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</si>
  <si>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</si>
  <si>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</si>
  <si>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</si>
  <si>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</si>
  <si>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</si>
  <si>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</si>
  <si>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</si>
  <si>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</si>
  <si>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</si>
  <si>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</si>
  <si>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</si>
  <si>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</si>
  <si>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</si>
  <si>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</si>
  <si>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</si>
  <si>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</si>
  <si>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</si>
  <si>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</si>
  <si>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</si>
  <si>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</si>
  <si>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</si>
  <si>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</si>
  <si>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</si>
  <si>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</si>
  <si>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</si>
  <si>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</si>
  <si>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</si>
  <si>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</si>
  <si>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</si>
  <si>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</si>
  <si>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</si>
  <si>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</si>
  <si>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</si>
  <si>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</si>
  <si>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</si>
  <si>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</si>
  <si>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</si>
  <si>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</si>
  <si>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</si>
  <si>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</si>
  <si>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</si>
  <si>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</si>
  <si>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</si>
  <si>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</si>
  <si>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</si>
  <si>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</si>
  <si>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</si>
  <si>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</si>
  <si>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</si>
  <si>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</si>
  <si>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</si>
  <si>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</si>
  <si>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</si>
  <si>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</si>
  <si>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</si>
  <si>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</si>
  <si>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</si>
  <si>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</si>
  <si>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</si>
  <si>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</si>
  <si>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</si>
  <si>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</si>
  <si>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</si>
  <si>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</si>
  <si>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</si>
  <si>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</si>
  <si>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</si>
  <si>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</si>
  <si>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</si>
  <si>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</si>
  <si>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</si>
  <si>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</si>
  <si>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</si>
  <si>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</si>
  <si>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</si>
  <si>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</si>
  <si>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</si>
  <si>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</si>
  <si>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</si>
  <si>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</si>
  <si>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</si>
  <si>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</si>
  <si>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</si>
  <si>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</si>
  <si>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</si>
  <si>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</si>
  <si>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</si>
  <si>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</si>
  <si>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</si>
  <si>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</si>
  <si>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</si>
  <si>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</si>
  <si>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</si>
  <si>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</si>
  <si>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</si>
  <si>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</si>
  <si>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</si>
  <si>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</si>
  <si>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</si>
  <si>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</si>
  <si>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</si>
  <si>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</si>
  <si>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</si>
  <si>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</si>
  <si>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</si>
  <si>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</si>
  <si>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</si>
  <si>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</si>
  <si>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</si>
  <si>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</si>
  <si>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</si>
  <si>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</si>
  <si>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</si>
  <si>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</si>
  <si>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</si>
  <si>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</si>
  <si>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</si>
  <si>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</si>
  <si>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</si>
  <si>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</si>
  <si>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</si>
  <si>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</si>
  <si>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</si>
  <si>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</si>
  <si>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</si>
  <si>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</si>
  <si>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</si>
  <si>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</si>
  <si>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</si>
  <si>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</si>
  <si>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</si>
  <si>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</si>
  <si>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</si>
  <si>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</si>
  <si>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</si>
  <si>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</si>
  <si>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</si>
  <si>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</si>
  <si>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</si>
  <si>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</si>
  <si>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</si>
  <si>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</si>
  <si>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</si>
  <si>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</si>
  <si>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</si>
  <si>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</si>
  <si>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</si>
  <si>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</si>
  <si>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</si>
  <si>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</si>
  <si>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</si>
  <si>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</si>
  <si>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</si>
  <si>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</si>
  <si>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</si>
  <si>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</si>
  <si>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</si>
  <si>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</si>
  <si>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</si>
  <si>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</si>
  <si>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</si>
  <si>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</si>
  <si>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</si>
  <si>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</si>
  <si>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</si>
  <si>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</si>
  <si>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</si>
  <si>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</si>
  <si>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</si>
  <si>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</si>
  <si>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</si>
  <si>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</si>
  <si>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</si>
  <si>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</si>
  <si>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</si>
  <si>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</si>
  <si>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</si>
  <si>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</si>
  <si>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</si>
  <si>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</si>
  <si>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</si>
  <si>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</si>
  <si>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</si>
  <si>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</si>
  <si>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</si>
  <si>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</si>
  <si>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</si>
  <si>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</si>
  <si>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</si>
  <si>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</si>
  <si>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</si>
  <si>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</si>
  <si>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</si>
  <si>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</si>
  <si>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</si>
  <si>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</si>
  <si>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</si>
  <si>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</si>
  <si>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</si>
  <si>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</si>
  <si>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</si>
  <si>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</si>
  <si>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</si>
  <si>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</si>
  <si>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</si>
  <si>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</si>
  <si>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</si>
  <si>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</si>
  <si>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</si>
  <si>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</si>
  <si>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</si>
  <si>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</si>
  <si>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</si>
  <si>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</si>
  <si>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</si>
  <si>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</si>
  <si>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</si>
  <si>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</si>
  <si>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</si>
  <si>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</si>
  <si>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</si>
  <si>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</si>
  <si>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</si>
  <si>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</si>
  <si>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</si>
  <si>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</si>
  <si>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</si>
  <si>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</si>
  <si>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</si>
  <si>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</si>
  <si>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</si>
  <si>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</si>
  <si>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</si>
  <si>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</si>
  <si>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</si>
  <si>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</si>
  <si>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</si>
  <si>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</si>
  <si>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</si>
  <si>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</si>
  <si>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</si>
  <si>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</si>
  <si>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</si>
  <si>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</si>
  <si>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</si>
  <si>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</si>
  <si>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</si>
  <si>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</si>
  <si>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</si>
  <si>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</si>
  <si>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</si>
  <si>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</si>
  <si>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</si>
  <si>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</si>
  <si>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</si>
  <si>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</si>
  <si>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</si>
  <si>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</si>
  <si>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</si>
  <si>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</si>
  <si>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</si>
  <si>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</si>
  <si>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</si>
  <si>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</si>
  <si>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</si>
  <si>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</si>
  <si>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</si>
  <si>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</si>
  <si>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</si>
  <si>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</si>
  <si>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</si>
  <si>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</si>
  <si>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</si>
  <si>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</si>
  <si>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</si>
  <si>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</si>
  <si>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</si>
  <si>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</si>
  <si>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</si>
  <si>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</si>
  <si>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</si>
  <si>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</si>
  <si>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</si>
  <si>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</si>
  <si>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</si>
  <si>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</si>
  <si>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</si>
  <si>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</si>
  <si>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</si>
  <si>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</si>
  <si>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</si>
  <si>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</si>
  <si>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</si>
  <si>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</si>
  <si>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</si>
  <si>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</si>
  <si>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</si>
  <si>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</si>
  <si>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</si>
  <si>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</si>
  <si>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</si>
  <si>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</si>
  <si>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</si>
  <si>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</si>
  <si>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</si>
  <si>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</si>
  <si>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</si>
  <si>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</si>
  <si>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</si>
  <si>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</si>
  <si>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</si>
  <si>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</si>
  <si>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</si>
  <si>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</si>
  <si>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</si>
  <si>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</si>
  <si>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</si>
  <si>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</si>
  <si>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</si>
  <si>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</si>
  <si>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</si>
  <si>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</si>
  <si>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</si>
  <si>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</si>
  <si>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</si>
  <si>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</si>
  <si>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</si>
  <si>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</si>
  <si>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</si>
  <si>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</si>
  <si>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</si>
  <si>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</si>
  <si>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</si>
  <si>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</si>
  <si>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</si>
  <si>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</si>
  <si>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</si>
  <si>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</si>
  <si>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</si>
  <si>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</si>
  <si>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</si>
  <si>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</si>
  <si>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</si>
  <si>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</si>
  <si>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</si>
  <si>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</si>
  <si>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</si>
  <si>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</si>
  <si>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</si>
  <si>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</si>
  <si>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</si>
  <si>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</si>
  <si>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</si>
  <si>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</si>
  <si>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</si>
  <si>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</si>
  <si>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</si>
  <si>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</si>
  <si>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</si>
  <si>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</si>
  <si>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</si>
  <si>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</si>
  <si>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</si>
  <si>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</si>
  <si>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</si>
  <si>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</si>
  <si>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</si>
  <si>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</si>
  <si>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</si>
  <si>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</si>
  <si>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</si>
  <si>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</si>
  <si>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</si>
  <si>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</si>
  <si>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</si>
  <si>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</si>
  <si>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</si>
  <si>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</si>
  <si>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</si>
  <si>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</si>
  <si>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</si>
  <si>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</si>
  <si>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</si>
  <si>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</si>
  <si>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</si>
  <si>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</si>
  <si>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</si>
  <si>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</si>
  <si>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</si>
  <si>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</si>
  <si>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</si>
  <si>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</si>
  <si>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</si>
  <si>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</si>
  <si>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</si>
  <si>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</si>
  <si>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</si>
  <si>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</si>
  <si>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</si>
  <si>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</si>
  <si>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</si>
  <si>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</si>
  <si>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</si>
  <si>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</si>
  <si>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</si>
  <si>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</si>
  <si>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</si>
  <si>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</si>
  <si>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</si>
  <si>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</si>
  <si>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</si>
  <si>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</si>
  <si>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</si>
  <si>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</si>
  <si>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</si>
  <si>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</si>
  <si>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</si>
  <si>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</si>
  <si>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</si>
  <si>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</si>
  <si>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</si>
  <si>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</si>
  <si>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</si>
  <si>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</si>
  <si>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</si>
  <si>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</si>
  <si>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</si>
  <si>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</si>
  <si>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</si>
  <si>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</si>
  <si>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</si>
  <si>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</si>
  <si>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</si>
  <si>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</si>
  <si>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</si>
  <si>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</si>
  <si>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</si>
  <si>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</si>
  <si>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</si>
  <si>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</si>
  <si>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</si>
  <si>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</si>
  <si>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</si>
  <si>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</si>
  <si>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</si>
  <si>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</si>
  <si>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</si>
  <si>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</si>
  <si>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</si>
  <si>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</si>
  <si>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</si>
  <si>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</si>
  <si>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</si>
  <si>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</si>
  <si>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</si>
  <si>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</si>
  <si>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</si>
  <si>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</si>
  <si>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</si>
  <si>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</si>
  <si>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</si>
  <si>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</si>
  <si>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</si>
  <si>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</si>
  <si>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</si>
  <si>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</si>
  <si>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</si>
  <si>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</si>
  <si>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</si>
  <si>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</si>
  <si>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</si>
  <si>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</si>
  <si>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</si>
  <si>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</si>
  <si>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</si>
  <si>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</si>
  <si>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</si>
  <si>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</si>
  <si>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</si>
  <si>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</si>
  <si>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</si>
  <si>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</si>
  <si>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</si>
  <si>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</si>
  <si>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</si>
  <si>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</si>
  <si>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</si>
  <si>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</si>
  <si>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</si>
  <si>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</si>
  <si>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</si>
  <si>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</si>
  <si>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</si>
  <si>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</si>
  <si>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</si>
  <si>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</si>
  <si>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</si>
  <si>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</si>
  <si>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</si>
  <si>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</si>
  <si>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</si>
  <si>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</si>
  <si>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</si>
  <si>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</si>
  <si>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</si>
  <si>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</si>
  <si>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</si>
  <si>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</si>
  <si>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</si>
  <si>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</si>
  <si>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</si>
  <si>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</si>
  <si>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</si>
  <si>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</si>
  <si>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</si>
  <si>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</si>
  <si>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</si>
  <si>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</si>
  <si>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</si>
  <si>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</si>
  <si>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</si>
  <si>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</si>
  <si>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</si>
  <si>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</si>
  <si>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</si>
  <si>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</si>
  <si>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</si>
  <si>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</si>
  <si>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</si>
  <si>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</si>
  <si>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</si>
  <si>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</si>
  <si>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</si>
  <si>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</si>
  <si>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</si>
  <si>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</si>
  <si>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</si>
  <si>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</si>
  <si>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</si>
  <si>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</si>
  <si>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</si>
  <si>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</si>
  <si>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</si>
  <si>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</si>
  <si>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</si>
  <si>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</si>
  <si>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</si>
  <si>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</si>
  <si>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</si>
  <si>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</si>
  <si>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</si>
  <si>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</si>
  <si>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</si>
  <si>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</si>
  <si>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</si>
  <si>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</si>
  <si>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</si>
  <si>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</si>
  <si>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</si>
  <si>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</si>
  <si>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</si>
  <si>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</si>
  <si>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</si>
  <si>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</si>
  <si>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</si>
  <si>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</si>
  <si>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</si>
  <si>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</si>
  <si>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</si>
  <si>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</si>
  <si>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</si>
  <si>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</si>
  <si>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</si>
  <si>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</si>
  <si>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</si>
  <si>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</si>
  <si>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</si>
  <si>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</si>
  <si>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</si>
  <si>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</si>
  <si>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</si>
  <si>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</si>
  <si>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</si>
  <si>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</si>
  <si>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</si>
  <si>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</si>
  <si>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</si>
  <si>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</si>
  <si>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</si>
  <si>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</si>
  <si>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</si>
  <si>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</si>
  <si>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</si>
  <si>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</si>
  <si>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</si>
  <si>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</si>
  <si>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</si>
  <si>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</si>
  <si>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</si>
  <si>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</si>
  <si>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</si>
  <si>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</si>
  <si>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</si>
  <si>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</si>
  <si>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</si>
  <si>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</si>
  <si>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</si>
  <si>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</si>
  <si>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</si>
  <si>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</si>
  <si>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</si>
  <si>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</si>
  <si>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</si>
  <si>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</si>
  <si>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</si>
  <si>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</si>
  <si>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</si>
  <si>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</si>
  <si>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</si>
  <si>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</si>
  <si>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</si>
  <si>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</si>
  <si>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</si>
  <si>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</si>
  <si>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</si>
  <si>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</si>
  <si>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</si>
  <si>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</si>
  <si>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</si>
  <si>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</si>
  <si>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</si>
  <si>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</si>
  <si>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</si>
  <si>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</si>
  <si>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</si>
  <si>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</si>
  <si>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</si>
  <si>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</si>
  <si>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</si>
  <si>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</si>
  <si>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</si>
  <si>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</si>
  <si>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</si>
  <si>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</si>
  <si>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</si>
  <si>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</si>
  <si>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</si>
  <si>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</si>
  <si>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</si>
  <si>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</si>
  <si>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</si>
  <si>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</si>
  <si>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</si>
  <si>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</si>
  <si>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</si>
  <si>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</si>
  <si>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</si>
  <si>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</si>
  <si>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</si>
  <si>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</si>
  <si>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</si>
  <si>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</si>
  <si>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</si>
  <si>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</si>
  <si>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</si>
  <si>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</si>
  <si>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</si>
  <si>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</si>
  <si>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</si>
  <si>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</si>
  <si>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</si>
  <si>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</si>
  <si>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</si>
  <si>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</si>
  <si>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</si>
  <si>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</si>
  <si>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</si>
  <si>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</si>
  <si>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</si>
  <si>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</si>
  <si>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</si>
  <si>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</si>
  <si>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</si>
  <si>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</si>
  <si>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</si>
  <si>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</si>
  <si>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</si>
  <si>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</si>
  <si>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</si>
  <si>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</si>
  <si>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</si>
  <si>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</si>
  <si>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</si>
  <si>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</si>
  <si>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</si>
  <si>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</si>
  <si>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</si>
  <si>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</si>
  <si>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</si>
  <si>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</si>
  <si>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</si>
  <si>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</si>
  <si>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</si>
  <si>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</si>
  <si>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</si>
  <si>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</si>
  <si>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</si>
  <si>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</si>
  <si>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</si>
  <si>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</si>
  <si>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</si>
  <si>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</si>
  <si>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</si>
  <si>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</si>
  <si>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</si>
  <si>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</si>
  <si>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</si>
  <si>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</si>
  <si>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</si>
  <si>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</si>
  <si>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</si>
  <si>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</si>
  <si>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</si>
  <si>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</si>
  <si>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</si>
  <si>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</si>
  <si>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</si>
  <si>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</si>
  <si>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</si>
  <si>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</si>
  <si>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</si>
  <si>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</si>
  <si>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</si>
  <si>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</si>
  <si>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</si>
  <si>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</si>
  <si>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</si>
  <si>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</si>
  <si>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</si>
  <si>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</si>
  <si>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</si>
  <si>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</si>
  <si>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</si>
  <si>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</si>
  <si>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</si>
  <si>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</si>
  <si>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</si>
  <si>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</si>
  <si>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</si>
  <si>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</si>
  <si>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</si>
  <si>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</si>
  <si>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</si>
  <si>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</si>
  <si>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</si>
  <si>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</si>
  <si>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</si>
  <si>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</si>
  <si>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</si>
  <si>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</si>
  <si>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</si>
  <si>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</si>
  <si>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</si>
  <si>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</si>
  <si>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</si>
  <si>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</si>
  <si>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</si>
  <si>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</si>
  <si>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</si>
  <si>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</si>
  <si>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</si>
  <si>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</si>
  <si>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</si>
  <si>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</si>
  <si>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</si>
  <si>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</si>
  <si>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</si>
  <si>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</si>
  <si>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</si>
  <si>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</si>
  <si>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</si>
  <si>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</si>
  <si>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</si>
  <si>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</si>
  <si>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</si>
  <si>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</si>
  <si>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</si>
  <si>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</si>
  <si>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</si>
  <si>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</si>
  <si>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</si>
  <si>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</si>
  <si>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</si>
  <si>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</si>
  <si>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</si>
  <si>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</si>
  <si>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</si>
  <si>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</si>
  <si>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</si>
  <si>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</si>
  <si>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</si>
  <si>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</si>
  <si>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</si>
  <si>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</si>
  <si>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</si>
  <si>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</si>
  <si>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</si>
  <si>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</si>
  <si>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</si>
  <si>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</si>
  <si>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</si>
  <si>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</si>
  <si>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</si>
  <si>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</si>
  <si>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</si>
  <si>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</si>
  <si>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</si>
  <si>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</si>
  <si>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</si>
  <si>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</si>
  <si>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</si>
  <si>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</si>
  <si>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</si>
  <si>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</si>
  <si>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</si>
  <si>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</si>
  <si>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</si>
  <si>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</si>
  <si>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</si>
  <si>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</si>
  <si>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</si>
  <si>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</si>
  <si>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</si>
  <si>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</si>
  <si>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</si>
  <si>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</si>
  <si>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</si>
  <si>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</si>
  <si>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</si>
  <si>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</si>
  <si>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</si>
  <si>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</si>
  <si>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</si>
  <si>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</si>
  <si>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</si>
  <si>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</si>
  <si>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</si>
  <si>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</si>
  <si>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</si>
  <si>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</si>
  <si>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</si>
  <si>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</si>
  <si>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</si>
  <si>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</si>
  <si>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</si>
  <si>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</si>
  <si>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</si>
  <si>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</si>
  <si>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</si>
  <si>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</si>
  <si>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</si>
  <si>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</si>
  <si>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</si>
  <si>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</si>
  <si>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</si>
  <si>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</si>
  <si>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</si>
  <si>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</si>
  <si>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</si>
  <si>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</si>
  <si>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</si>
  <si>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</si>
  <si>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</si>
  <si>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</si>
  <si>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</si>
  <si>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</si>
  <si>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</si>
  <si>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</si>
  <si>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</si>
  <si>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</si>
  <si>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</si>
  <si>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</si>
  <si>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</si>
  <si>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</si>
  <si>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</si>
  <si>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</si>
  <si>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</si>
  <si>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</si>
  <si>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</si>
  <si>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</si>
  <si>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</si>
  <si>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</si>
  <si>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</si>
  <si>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</si>
  <si>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</si>
  <si>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</si>
  <si>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</si>
  <si>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</si>
  <si>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</si>
  <si>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</si>
  <si>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</si>
  <si>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</si>
  <si>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</si>
  <si>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</si>
  <si>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</si>
  <si>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</si>
  <si>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</si>
  <si>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</si>
  <si>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</si>
  <si>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</si>
  <si>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</si>
  <si>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</si>
  <si>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</si>
  <si>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</si>
  <si>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</si>
  <si>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</si>
  <si>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</si>
  <si>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</si>
  <si>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</si>
  <si>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</si>
  <si>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</si>
  <si>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</si>
  <si>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</si>
  <si>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</si>
  <si>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</si>
  <si>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</si>
  <si>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</si>
  <si>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</si>
  <si>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</si>
  <si>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</si>
  <si>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</si>
  <si>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</si>
  <si>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</si>
  <si>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</si>
  <si>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</si>
  <si>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</si>
  <si>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</si>
  <si>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</si>
  <si>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</si>
  <si>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</si>
  <si>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</si>
  <si>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</si>
  <si>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</si>
  <si>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</si>
  <si>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</si>
  <si>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</si>
  <si>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</si>
  <si>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</si>
  <si>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</si>
  <si>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</si>
  <si>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</si>
  <si>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</si>
  <si>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</si>
  <si>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</si>
  <si>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</si>
  <si>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</si>
  <si>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</si>
  <si>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</si>
  <si>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</si>
  <si>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</si>
  <si>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</si>
  <si>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</si>
  <si>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</si>
  <si>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</si>
  <si>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</si>
  <si>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</si>
  <si>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</si>
  <si>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</si>
  <si>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</si>
  <si>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</si>
  <si>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</si>
  <si>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</si>
  <si>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</si>
  <si>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</si>
  <si>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</si>
  <si>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</si>
  <si>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</si>
  <si>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</si>
  <si>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</si>
  <si>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</si>
  <si>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</si>
  <si>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</si>
  <si>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</si>
  <si>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</si>
  <si>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</si>
  <si>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</si>
  <si>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</si>
  <si>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</si>
  <si>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</si>
  <si>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</si>
  <si>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</si>
  <si>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</si>
  <si>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</si>
  <si>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</si>
  <si>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</si>
  <si>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</si>
  <si>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</si>
  <si>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</si>
  <si>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</si>
  <si>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</si>
  <si>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</si>
  <si>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</si>
  <si>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</si>
  <si>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</si>
  <si>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</si>
  <si>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</si>
  <si>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</si>
  <si>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</si>
  <si>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</si>
  <si>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</si>
  <si>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</si>
  <si>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</si>
  <si>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</si>
  <si>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</si>
  <si>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</si>
  <si>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</si>
  <si>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</si>
  <si>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</si>
  <si>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</si>
  <si>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</si>
  <si>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</si>
  <si>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</si>
  <si>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</si>
  <si>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</si>
  <si>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</si>
  <si>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</si>
  <si>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</si>
  <si>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</si>
  <si>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</si>
  <si>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</si>
  <si>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</si>
  <si>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</si>
  <si>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</si>
  <si>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</si>
  <si>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</si>
  <si>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</si>
  <si>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</si>
  <si>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</si>
  <si>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</si>
  <si>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</si>
  <si>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</si>
  <si>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</si>
  <si>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</si>
  <si>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</si>
  <si>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</si>
  <si>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</si>
  <si>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</si>
  <si>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</si>
  <si>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</si>
  <si>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</si>
  <si>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</si>
  <si>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</si>
  <si>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</si>
  <si>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</si>
  <si>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</si>
  <si>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</si>
  <si>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</si>
  <si>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</si>
  <si>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</si>
  <si>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</si>
  <si>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</si>
  <si>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</si>
  <si>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</si>
  <si>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</si>
  <si>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</si>
  <si>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</si>
  <si>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</si>
  <si>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</si>
  <si>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</si>
  <si>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</si>
  <si>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</si>
  <si>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</si>
  <si>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</si>
  <si>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</si>
  <si>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</si>
  <si>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</si>
  <si>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</si>
  <si>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</si>
  <si>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</si>
  <si>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</si>
  <si>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</si>
  <si>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</si>
  <si>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</si>
  <si>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</si>
  <si>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</si>
  <si>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</si>
  <si>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</si>
  <si>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</si>
  <si>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</si>
  <si>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</si>
  <si>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</si>
  <si>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</si>
  <si>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</si>
  <si>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</si>
  <si>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</si>
  <si>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</si>
  <si>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</si>
  <si>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</si>
  <si>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</si>
  <si>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</si>
  <si>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</si>
  <si>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</si>
  <si>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</si>
  <si>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</si>
  <si>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</si>
  <si>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</si>
  <si>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</si>
  <si>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</si>
  <si>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</si>
  <si>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</si>
  <si>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</si>
  <si>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</si>
  <si>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</si>
  <si>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</si>
  <si>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</si>
  <si>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</si>
  <si>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</si>
  <si>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</si>
  <si>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</si>
  <si>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</si>
  <si>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</si>
  <si>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</si>
  <si>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</si>
  <si>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</si>
  <si>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</si>
  <si>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</si>
  <si>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</si>
  <si>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</si>
  <si>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</si>
  <si>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</si>
  <si>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</si>
  <si>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</si>
  <si>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</si>
  <si>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</si>
  <si>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</si>
  <si>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</si>
  <si>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</si>
  <si>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</si>
  <si>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</si>
  <si>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</si>
  <si>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</si>
  <si>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</si>
  <si>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</si>
  <si>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</si>
  <si>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</si>
  <si>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</si>
  <si>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</si>
  <si>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</si>
  <si>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</si>
  <si>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</si>
  <si>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</si>
  <si>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</si>
  <si>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</si>
  <si>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</si>
  <si>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</si>
  <si>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</si>
  <si>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</si>
  <si>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</si>
  <si>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</si>
  <si>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</si>
  <si>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</si>
  <si>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</si>
  <si>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</si>
  <si>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</si>
  <si>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</si>
  <si>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</si>
  <si>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</si>
  <si>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</si>
  <si>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</si>
  <si>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</si>
  <si>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</si>
  <si>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</si>
  <si>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</si>
  <si>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</si>
  <si>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</si>
  <si>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</si>
  <si>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</si>
  <si>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</si>
  <si>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</si>
  <si>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</si>
  <si>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</si>
  <si>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</si>
  <si>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</si>
  <si>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</si>
  <si>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</si>
  <si>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</si>
  <si>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</si>
  <si>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</si>
  <si>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</si>
  <si>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</si>
  <si>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</si>
  <si>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</si>
  <si>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</si>
  <si>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</si>
  <si>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</si>
  <si>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</si>
  <si>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</si>
  <si>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</si>
  <si>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</si>
  <si>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</si>
  <si>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</si>
  <si>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</si>
  <si>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</si>
  <si>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</si>
  <si>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</si>
  <si>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</si>
  <si>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</si>
  <si>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</si>
  <si>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</si>
  <si>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</si>
  <si>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</si>
  <si>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</si>
  <si>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</si>
  <si>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</si>
  <si>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</si>
  <si>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</si>
  <si>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</si>
  <si>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</si>
  <si>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</si>
  <si>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</si>
  <si>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</si>
  <si>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</si>
  <si>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</si>
  <si>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</si>
  <si>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</si>
  <si>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</si>
  <si>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</si>
  <si>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</si>
  <si>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</si>
  <si>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</si>
  <si>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</si>
  <si>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</si>
  <si>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</si>
  <si>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</si>
  <si>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</si>
  <si>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</si>
  <si>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</si>
  <si>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</si>
  <si>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</si>
  <si>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</si>
  <si>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</si>
  <si>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</si>
  <si>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</si>
  <si>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</si>
  <si>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</si>
  <si>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</si>
  <si>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</si>
  <si>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</si>
  <si>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</si>
  <si>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</si>
  <si>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</si>
  <si>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</si>
  <si>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</si>
  <si>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</si>
  <si>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</si>
  <si>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</si>
  <si>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</si>
  <si>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</si>
  <si>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</si>
  <si>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</si>
  <si>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</si>
  <si>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</si>
  <si>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</si>
  <si>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</si>
  <si>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</si>
  <si>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</si>
  <si>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</si>
  <si>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</si>
  <si>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</si>
  <si>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</si>
  <si>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</si>
  <si>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</si>
  <si>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</si>
  <si>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</si>
  <si>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</si>
  <si>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</si>
  <si>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</si>
  <si>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</si>
  <si>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</si>
  <si>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</si>
  <si>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</si>
  <si>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</si>
  <si>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</si>
  <si>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</si>
  <si>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</si>
  <si>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</si>
  <si>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</si>
  <si>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</si>
  <si>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</si>
  <si>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</si>
  <si>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</si>
  <si>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</si>
  <si>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</si>
  <si>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</si>
  <si>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</si>
  <si>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</si>
  <si>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</si>
  <si>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</si>
  <si>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</si>
  <si>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</si>
  <si>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</si>
  <si>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</si>
  <si>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</si>
  <si>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</si>
  <si>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</si>
  <si>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</si>
  <si>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</si>
  <si>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</si>
  <si>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</si>
  <si>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</si>
  <si>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</si>
  <si>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</si>
  <si>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</si>
  <si>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</si>
  <si>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</si>
  <si>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</si>
  <si>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</si>
  <si>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</si>
  <si>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</si>
  <si>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</si>
  <si>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</si>
  <si>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</si>
  <si>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</si>
  <si>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</si>
  <si>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</si>
  <si>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</si>
  <si>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</si>
  <si>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</si>
  <si>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</si>
  <si>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</si>
  <si>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</si>
  <si>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</si>
  <si>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</si>
  <si>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</si>
  <si>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</si>
  <si>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</si>
  <si>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</si>
  <si>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</si>
  <si>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</si>
  <si>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</si>
  <si>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</si>
  <si>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</si>
  <si>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</si>
  <si>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</si>
  <si>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</si>
  <si>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</si>
  <si>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</si>
  <si>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</si>
  <si>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</si>
  <si>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</si>
  <si>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</si>
  <si>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</si>
  <si>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</si>
  <si>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</si>
  <si>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</si>
  <si>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</si>
  <si>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</si>
  <si>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</si>
  <si>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</si>
  <si>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</si>
  <si>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</si>
  <si>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</si>
  <si>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</si>
  <si>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</si>
  <si>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</si>
  <si>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</si>
  <si>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</si>
  <si>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</si>
  <si>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</si>
  <si>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</si>
  <si>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</si>
  <si>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</si>
  <si>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</si>
  <si>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</si>
  <si>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</si>
  <si>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</si>
  <si>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</si>
  <si>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</si>
  <si>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</si>
  <si>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</si>
  <si>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</si>
  <si>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</si>
  <si>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</si>
  <si>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</si>
  <si>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</si>
  <si>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</si>
  <si>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</si>
  <si>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</si>
  <si>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</si>
  <si>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</si>
  <si>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</si>
  <si>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</si>
  <si>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</si>
  <si>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</si>
  <si>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</si>
  <si>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</si>
  <si>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</si>
  <si>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</si>
  <si>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</si>
  <si>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</si>
  <si>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</si>
  <si>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</si>
  <si>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</si>
  <si>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</si>
  <si>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</si>
  <si>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</si>
  <si>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</si>
  <si>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</si>
  <si>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</si>
  <si>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</si>
  <si>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</si>
  <si>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</si>
  <si>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</si>
  <si>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</si>
  <si>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</si>
  <si>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</si>
  <si>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</si>
  <si>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</si>
  <si>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</si>
  <si>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</si>
  <si>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</si>
  <si>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</si>
  <si>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</si>
  <si>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</si>
  <si>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</si>
  <si>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</si>
  <si>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</si>
  <si>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</si>
  <si>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</si>
  <si>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</si>
  <si>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</si>
  <si>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</si>
  <si>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</si>
  <si>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</si>
  <si>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</si>
  <si>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</si>
  <si>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</si>
  <si>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</si>
  <si>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</si>
  <si>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</si>
  <si>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</si>
  <si>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</si>
  <si>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</si>
  <si>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</si>
  <si>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</si>
  <si>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</si>
  <si>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</si>
  <si>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</si>
  <si>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</si>
  <si>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</si>
  <si>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</si>
  <si>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</si>
  <si>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</si>
  <si>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</si>
  <si>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</si>
  <si>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</si>
  <si>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</si>
  <si>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</si>
  <si>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</si>
  <si>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</si>
  <si>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</si>
  <si>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</si>
  <si>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</si>
  <si>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</si>
  <si>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</si>
  <si>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</si>
  <si>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</si>
  <si>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</si>
  <si>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</si>
  <si>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</si>
  <si>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</si>
  <si>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</si>
  <si>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</si>
  <si>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</si>
  <si>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</si>
  <si>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</si>
  <si>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</si>
  <si>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</si>
  <si>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</si>
  <si>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</si>
  <si>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</si>
  <si>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</si>
  <si>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</si>
  <si>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</si>
  <si>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</si>
  <si>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</si>
  <si>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</si>
  <si>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</si>
  <si>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</si>
  <si>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</si>
  <si>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</si>
  <si>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</si>
  <si>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</si>
  <si>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</si>
  <si>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</si>
  <si>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</si>
  <si>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</si>
  <si>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</si>
  <si>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</si>
  <si>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</si>
  <si>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</si>
  <si>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</si>
  <si>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</si>
  <si>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</si>
  <si>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</si>
  <si>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</si>
  <si>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</si>
  <si>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</si>
  <si>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</si>
  <si>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</si>
  <si>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</si>
  <si>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</si>
  <si>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</si>
  <si>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</si>
  <si>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</si>
  <si>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</si>
  <si>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</si>
  <si>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</si>
  <si>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</si>
  <si>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</si>
  <si>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</si>
  <si>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</si>
  <si>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</si>
  <si>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</si>
  <si>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</si>
  <si>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</si>
  <si>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</si>
  <si>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</si>
  <si>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</si>
  <si>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</si>
  <si>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</si>
  <si>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</si>
  <si>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</si>
  <si>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</si>
  <si>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</si>
  <si>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</si>
  <si>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</si>
  <si>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</si>
  <si>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</si>
  <si>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</si>
  <si>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</si>
  <si>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</si>
  <si>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</si>
  <si>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</si>
  <si>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</si>
  <si>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</si>
  <si>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</si>
  <si>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</si>
  <si>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</si>
  <si>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</si>
  <si>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</si>
  <si>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</si>
  <si>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</si>
  <si>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</si>
  <si>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</si>
  <si>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</si>
  <si>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</si>
  <si>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</si>
  <si>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</si>
  <si>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</si>
  <si>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</si>
  <si>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</si>
  <si>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</si>
  <si>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</si>
  <si>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</si>
  <si>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</si>
  <si>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</si>
  <si>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</si>
  <si>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</si>
  <si>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</si>
  <si>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</si>
  <si>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</si>
  <si>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</si>
  <si>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</si>
  <si>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</si>
  <si>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</si>
  <si>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</si>
  <si>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</si>
  <si>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</si>
  <si>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</si>
  <si>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</si>
  <si>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</si>
  <si>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</si>
  <si>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</si>
  <si>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</si>
  <si>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</si>
  <si>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</si>
  <si>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</si>
  <si>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</si>
  <si>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</si>
  <si>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</si>
  <si>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</si>
  <si>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</si>
  <si>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</si>
  <si>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</si>
  <si>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</si>
  <si>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</si>
  <si>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</si>
  <si>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</si>
  <si>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</si>
  <si>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</si>
  <si>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</si>
  <si>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</si>
  <si>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</si>
  <si>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</si>
  <si>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</si>
  <si>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</si>
  <si>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</si>
  <si>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</si>
  <si>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</si>
  <si>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</si>
  <si>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</si>
  <si>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</si>
  <si>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</si>
  <si>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</si>
  <si>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</si>
  <si>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</si>
  <si>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</si>
  <si>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</si>
  <si>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</si>
  <si>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</si>
  <si>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</si>
  <si>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</si>
  <si>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</si>
  <si>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</si>
  <si>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</si>
  <si>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</si>
  <si>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</si>
  <si>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</si>
  <si>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</si>
  <si>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</si>
  <si>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</si>
  <si>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</si>
  <si>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</si>
  <si>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</si>
  <si>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</si>
  <si>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</si>
  <si>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</si>
  <si>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</si>
  <si>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</si>
  <si>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</si>
  <si>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</si>
  <si>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</si>
  <si>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</si>
  <si>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</si>
  <si>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</si>
  <si>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</si>
  <si>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</si>
  <si>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</si>
  <si>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</si>
  <si>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</si>
  <si>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</si>
  <si>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</si>
  <si>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</si>
  <si>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</si>
  <si>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</si>
  <si>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</si>
  <si>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</si>
  <si>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</si>
  <si>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</si>
  <si>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</si>
  <si>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</si>
  <si>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</si>
  <si>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</si>
  <si>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</si>
  <si>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</si>
  <si>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</si>
  <si>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</si>
  <si>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</si>
  <si>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</si>
  <si>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</si>
  <si>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</si>
  <si>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</si>
  <si>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</si>
  <si>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</si>
  <si>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</si>
  <si>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</si>
  <si>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</si>
  <si>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</si>
  <si>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</si>
  <si>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</si>
  <si>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</si>
  <si>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</si>
  <si>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</si>
  <si>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</si>
  <si>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</si>
  <si>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</si>
  <si>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</si>
  <si>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</si>
  <si>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</si>
  <si>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</si>
  <si>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</si>
  <si>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</si>
  <si>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</si>
  <si>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</si>
  <si>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</si>
  <si>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</si>
  <si>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</si>
  <si>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</si>
  <si>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</si>
  <si>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</si>
  <si>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</si>
  <si>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</si>
  <si>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</si>
  <si>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</si>
  <si>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</si>
  <si>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</si>
  <si>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</si>
  <si>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</si>
  <si>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</si>
  <si>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</si>
  <si>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</si>
  <si>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</si>
  <si>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</si>
  <si>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</si>
  <si>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</si>
  <si>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</si>
  <si>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</si>
  <si>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</si>
  <si>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</si>
  <si>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</si>
  <si>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</si>
  <si>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</si>
  <si>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</si>
  <si>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</si>
  <si>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</si>
  <si>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</si>
  <si>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</si>
  <si>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</si>
  <si>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</si>
  <si>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</si>
  <si>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</si>
  <si>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</si>
  <si>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</si>
  <si>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</si>
  <si>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</si>
  <si>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</si>
  <si>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</si>
  <si>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</si>
  <si>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</si>
  <si>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</si>
  <si>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</si>
  <si>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</si>
  <si>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</si>
  <si>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</si>
  <si>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</si>
  <si>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</si>
  <si>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</si>
  <si>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</si>
  <si>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</si>
  <si>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</si>
  <si>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</si>
  <si>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</si>
  <si>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</si>
  <si>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</si>
  <si>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</si>
  <si>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</si>
  <si>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</si>
  <si>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</si>
  <si>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</si>
  <si>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</si>
  <si>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</si>
  <si>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</si>
  <si>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</si>
  <si>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</si>
  <si>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</si>
  <si>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</si>
  <si>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</si>
  <si>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</si>
  <si>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</si>
  <si>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</si>
  <si>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</si>
  <si>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</si>
  <si>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</si>
  <si>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</si>
  <si>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</si>
  <si>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</si>
  <si>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</si>
  <si>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</si>
  <si>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</si>
  <si>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</si>
  <si>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</si>
  <si>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</si>
  <si>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</si>
  <si>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</si>
  <si>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</si>
  <si>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</si>
  <si>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</si>
  <si>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</si>
  <si>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</si>
  <si>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</si>
  <si>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</si>
  <si>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</si>
  <si>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</si>
  <si>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</si>
  <si>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</si>
  <si>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</si>
  <si>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</si>
  <si>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</si>
  <si>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</si>
  <si>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</si>
  <si>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</si>
  <si>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</si>
  <si>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</si>
  <si>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</si>
  <si>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</si>
  <si>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</si>
  <si>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</si>
  <si>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</si>
  <si>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</si>
  <si>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</si>
  <si>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</si>
  <si>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</si>
  <si>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</si>
  <si>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</si>
  <si>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</si>
  <si>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</si>
  <si>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</si>
  <si>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</si>
  <si>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</si>
  <si>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</si>
  <si>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</si>
  <si>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</si>
  <si>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</si>
  <si>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</si>
  <si>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</si>
  <si>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</si>
  <si>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</si>
  <si>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</si>
  <si>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</si>
  <si>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</si>
  <si>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</si>
  <si>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</si>
  <si>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</si>
  <si>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</si>
  <si>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</si>
  <si>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</si>
  <si>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</si>
  <si>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</si>
  <si>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</si>
  <si>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</si>
  <si>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</si>
  <si>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</si>
  <si>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</si>
  <si>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</si>
  <si>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</si>
  <si>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</si>
  <si>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</si>
  <si>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</si>
  <si>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</si>
  <si>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</si>
  <si>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</si>
  <si>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</si>
  <si>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</si>
  <si>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</si>
  <si>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</si>
  <si>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</si>
  <si>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</si>
  <si>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</si>
  <si>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</si>
  <si>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</si>
  <si>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</si>
  <si>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</si>
  <si>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</si>
  <si>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</si>
  <si>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</si>
  <si>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</si>
  <si>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</si>
  <si>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</si>
  <si>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</si>
  <si>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</si>
  <si>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</si>
  <si>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</si>
  <si>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</si>
  <si>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</si>
  <si>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</si>
  <si>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</si>
  <si>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</si>
  <si>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</si>
  <si>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</si>
  <si>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</si>
  <si>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</si>
  <si>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</si>
  <si>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</si>
  <si>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</si>
  <si>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</si>
  <si>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</si>
  <si>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</si>
  <si>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</si>
  <si>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</si>
  <si>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</si>
  <si>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</si>
  <si>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</si>
  <si>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</si>
  <si>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</si>
  <si>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</si>
  <si>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</si>
  <si>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</si>
  <si>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</si>
  <si>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</si>
  <si>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</si>
  <si>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</si>
  <si>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</si>
  <si>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</si>
  <si>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</si>
  <si>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</si>
  <si>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</si>
  <si>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</si>
  <si>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</si>
  <si>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</si>
  <si>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</si>
  <si>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</si>
  <si>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</si>
  <si>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</si>
  <si>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</si>
  <si>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</si>
  <si>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</si>
  <si>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</si>
  <si>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</si>
  <si>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</si>
  <si>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</si>
  <si>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</si>
  <si>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</si>
  <si>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</si>
  <si>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</si>
  <si>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</si>
  <si>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</si>
  <si>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</si>
  <si>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</si>
  <si>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</si>
  <si>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</si>
  <si>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</si>
  <si>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</si>
  <si>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</si>
  <si>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</si>
  <si>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</si>
  <si>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</si>
  <si>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</si>
  <si>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</si>
  <si>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</si>
  <si>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</si>
  <si>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</si>
  <si>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</si>
  <si>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</si>
  <si>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</si>
  <si>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</si>
  <si>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</si>
  <si>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</si>
  <si>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</si>
  <si>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</si>
  <si>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</si>
  <si>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</si>
  <si>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</si>
  <si>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</si>
  <si>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</si>
  <si>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</si>
  <si>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</si>
  <si>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</si>
  <si>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</si>
  <si>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</si>
  <si>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</si>
  <si>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</si>
  <si>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</si>
  <si>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</si>
  <si>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</si>
  <si>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</si>
  <si>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</si>
  <si>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</si>
  <si>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</si>
  <si>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</si>
  <si>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</si>
  <si>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</si>
  <si>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</si>
  <si>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</si>
  <si>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</si>
  <si>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</si>
  <si>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</si>
  <si>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</si>
  <si>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</si>
  <si>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</si>
  <si>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</si>
  <si>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</si>
  <si>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</si>
  <si>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</si>
  <si>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</si>
  <si>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</si>
  <si>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</si>
  <si>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</si>
  <si>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</si>
  <si>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</si>
  <si>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</si>
  <si>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</si>
  <si>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</si>
  <si>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</si>
  <si>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</si>
  <si>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</si>
  <si>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</si>
  <si>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</si>
  <si>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</si>
  <si>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</si>
  <si>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</si>
  <si>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</si>
  <si>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</si>
  <si>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</si>
  <si>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</si>
  <si>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</si>
  <si>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</si>
  <si>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</si>
  <si>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</si>
  <si>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</si>
  <si>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</si>
  <si>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</si>
  <si>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</si>
  <si>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</si>
  <si>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</si>
  <si>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</si>
  <si>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</si>
  <si>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</si>
  <si>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</si>
  <si>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</si>
  <si>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</si>
  <si>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</si>
  <si>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</si>
  <si>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</si>
  <si>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</si>
  <si>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</si>
  <si>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</si>
  <si>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</si>
  <si>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</si>
  <si>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</si>
  <si>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</si>
  <si>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</si>
  <si>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</si>
  <si>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</si>
  <si>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</si>
  <si>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</si>
  <si>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</si>
  <si>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</si>
  <si>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</si>
  <si>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</si>
  <si>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</si>
  <si>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</si>
  <si>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</si>
  <si>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</si>
  <si>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</si>
  <si>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</si>
  <si>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</si>
  <si>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</si>
  <si>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</si>
  <si>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</si>
  <si>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</si>
  <si>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</si>
  <si>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</si>
  <si>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</si>
  <si>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</si>
  <si>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</si>
  <si>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</si>
  <si>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</si>
  <si>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</si>
  <si>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</si>
  <si>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</si>
  <si>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</si>
  <si>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</si>
  <si>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</si>
  <si>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</si>
  <si>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</si>
  <si>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</si>
  <si>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</si>
  <si>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</si>
  <si>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</si>
  <si>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</si>
  <si>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</si>
  <si>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</si>
  <si>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</si>
  <si>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</si>
  <si>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</si>
  <si>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</si>
  <si>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</si>
  <si>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</si>
  <si>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</si>
  <si>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</si>
  <si>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</si>
  <si>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</si>
  <si>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</si>
  <si>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</si>
  <si>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</si>
  <si>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</si>
  <si>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</si>
  <si>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</si>
  <si>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</si>
  <si>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</si>
  <si>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</si>
  <si>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</si>
  <si>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</si>
  <si>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</si>
  <si>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</si>
  <si>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</si>
  <si>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</si>
  <si>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</si>
  <si>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</si>
  <si>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</si>
  <si>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</si>
  <si>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</si>
  <si>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</si>
  <si>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</si>
  <si>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</si>
  <si>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</si>
  <si>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</si>
  <si>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</si>
  <si>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</si>
  <si>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</si>
  <si>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</si>
  <si>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</si>
  <si>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</si>
  <si>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</si>
  <si>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</si>
  <si>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</si>
  <si>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</si>
  <si>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</si>
  <si>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</si>
  <si>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</si>
  <si>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</si>
  <si>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</si>
  <si>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</si>
  <si>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</si>
  <si>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</si>
  <si>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</si>
  <si>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</si>
  <si>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</si>
  <si>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</si>
  <si>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</si>
  <si>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</si>
  <si>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</si>
  <si>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</si>
  <si>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</si>
  <si>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</si>
  <si>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</si>
  <si>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</si>
  <si>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</si>
  <si>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</si>
  <si>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</si>
  <si>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</si>
  <si>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</si>
  <si>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</si>
  <si>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</si>
  <si>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</si>
  <si>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</si>
  <si>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</si>
  <si>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</si>
  <si>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</si>
  <si>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</si>
  <si>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</si>
  <si>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</si>
  <si>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</si>
  <si>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</si>
  <si>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</si>
  <si>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</si>
  <si>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</si>
  <si>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</si>
  <si>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</si>
  <si>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</si>
  <si>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</si>
  <si>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</si>
  <si>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</si>
  <si>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</si>
  <si>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</si>
  <si>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</si>
  <si>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</si>
  <si>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</si>
  <si>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</si>
  <si>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</si>
  <si>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</si>
  <si>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</si>
  <si>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</si>
  <si>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</si>
  <si>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</si>
  <si>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</si>
  <si>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</si>
  <si>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</si>
  <si>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</si>
  <si>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</si>
  <si>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</si>
  <si>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</si>
  <si>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</si>
  <si>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</si>
  <si>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</si>
  <si>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</si>
  <si>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</si>
  <si>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</si>
  <si>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</si>
  <si>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</si>
  <si>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</si>
  <si>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</si>
  <si>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</si>
  <si>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</si>
  <si>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</si>
  <si>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</si>
  <si>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</si>
  <si>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</si>
  <si>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</si>
  <si>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</si>
  <si>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</si>
  <si>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</si>
  <si>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</si>
  <si>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</si>
  <si>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</si>
  <si>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</si>
  <si>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</si>
  <si>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</si>
  <si>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</si>
  <si>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</si>
  <si>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</si>
  <si>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</si>
  <si>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</si>
  <si>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</si>
  <si>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</si>
  <si>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</si>
  <si>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</si>
  <si>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</si>
  <si>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</si>
  <si>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</si>
  <si>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</si>
  <si>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</si>
  <si>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</si>
  <si>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</si>
  <si>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</si>
  <si>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</si>
  <si>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</si>
  <si>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</si>
  <si>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</si>
  <si>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</si>
  <si>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</si>
  <si>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</si>
  <si>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</si>
  <si>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</si>
  <si>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</si>
  <si>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</si>
  <si>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</si>
  <si>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</si>
  <si>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</si>
  <si>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</si>
  <si>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</si>
  <si>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</si>
  <si>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</si>
  <si>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</si>
  <si>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</si>
  <si>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</si>
  <si>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</si>
  <si>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</si>
  <si>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</si>
  <si>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</si>
  <si>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</si>
  <si>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</si>
  <si>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</si>
  <si>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</si>
  <si>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</si>
  <si>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</si>
  <si>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</si>
  <si>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</si>
  <si>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</si>
  <si>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</si>
  <si>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</si>
  <si>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</si>
  <si>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</si>
  <si>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</si>
  <si>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</si>
  <si>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</si>
  <si>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</si>
  <si>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</si>
  <si>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</si>
  <si>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</si>
  <si>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</si>
  <si>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</si>
  <si>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</si>
  <si>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</si>
  <si>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</si>
  <si>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</si>
  <si>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</si>
  <si>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</si>
  <si>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</si>
  <si>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</si>
  <si>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</si>
  <si>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</si>
  <si>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</si>
  <si>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</si>
  <si>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</si>
  <si>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</si>
  <si>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</si>
  <si>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</si>
  <si>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</si>
  <si>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</si>
  <si>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</si>
  <si>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</si>
  <si>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</si>
  <si>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</si>
  <si>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</si>
  <si>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</si>
  <si>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</si>
  <si>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</si>
  <si>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</si>
  <si>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</si>
  <si>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</si>
  <si>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</si>
  <si>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</si>
  <si>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</si>
  <si>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</si>
  <si>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</si>
  <si>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</si>
  <si>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</si>
  <si>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</si>
  <si>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</si>
  <si>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</si>
  <si>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</si>
  <si>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</si>
  <si>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</si>
  <si>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</si>
  <si>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</si>
  <si>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</si>
  <si>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</si>
  <si>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</si>
  <si>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</si>
  <si>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</si>
  <si>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</si>
  <si>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</si>
  <si>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</si>
  <si>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</si>
  <si>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</si>
  <si>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</si>
  <si>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</si>
  <si>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</si>
  <si>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</si>
  <si>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</si>
  <si>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</si>
  <si>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</si>
  <si>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</si>
  <si>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</si>
  <si>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</si>
  <si>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</si>
  <si>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</si>
  <si>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</si>
  <si>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</si>
  <si>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</si>
  <si>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</si>
  <si>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</si>
  <si>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</si>
  <si>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</si>
  <si>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</si>
  <si>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</si>
  <si>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</si>
  <si>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</si>
  <si>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</si>
  <si>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</si>
  <si>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</si>
  <si>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</si>
  <si>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</si>
  <si>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</si>
  <si>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</si>
  <si>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</si>
  <si>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</si>
  <si>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</si>
  <si>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</si>
  <si>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</si>
  <si>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</si>
  <si>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</si>
  <si>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</si>
  <si>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</si>
  <si>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</si>
  <si>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</si>
  <si>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</si>
  <si>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</si>
  <si>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</si>
  <si>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</si>
  <si>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</si>
  <si>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</si>
  <si>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</si>
  <si>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</si>
  <si>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</si>
  <si>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</si>
  <si>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</si>
  <si>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</si>
  <si>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</si>
  <si>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</si>
  <si>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</si>
  <si>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</si>
  <si>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</si>
  <si>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</si>
  <si>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</si>
  <si>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</si>
  <si>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</si>
  <si>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</si>
  <si>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</si>
  <si>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</si>
  <si>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</si>
  <si>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</si>
  <si>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</si>
  <si>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</si>
  <si>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</si>
  <si>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</si>
  <si>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</si>
  <si>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</si>
  <si>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</si>
  <si>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</si>
  <si>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</si>
  <si>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</si>
  <si>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</si>
  <si>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</si>
  <si>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</si>
  <si>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</si>
  <si>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</si>
  <si>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</si>
  <si>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</si>
  <si>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</si>
  <si>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</si>
  <si>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</si>
  <si>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</si>
  <si>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</si>
  <si>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</si>
  <si>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</si>
  <si>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</si>
  <si>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</si>
  <si>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</si>
  <si>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</si>
  <si>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</si>
  <si>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</si>
  <si>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</si>
  <si>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</si>
  <si>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</si>
  <si>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</si>
  <si>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</si>
  <si>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</si>
  <si>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</si>
  <si>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</si>
  <si>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</si>
  <si>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</si>
  <si>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</si>
  <si>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</si>
  <si>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</si>
  <si>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</si>
  <si>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</si>
  <si>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</si>
  <si>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</si>
  <si>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</si>
  <si>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</si>
  <si>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</si>
  <si>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</si>
  <si>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</si>
  <si>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</si>
  <si>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</si>
  <si>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</si>
  <si>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</si>
  <si>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</si>
  <si>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</si>
  <si>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</si>
  <si>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</si>
  <si>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</si>
  <si>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</si>
  <si>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</si>
  <si>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</si>
  <si>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</si>
  <si>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</si>
  <si>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</si>
  <si>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</si>
  <si>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</si>
  <si>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</si>
  <si>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</si>
  <si>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</si>
  <si>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</si>
  <si>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</si>
  <si>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</si>
  <si>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</si>
  <si>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</si>
  <si>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</si>
  <si>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</si>
  <si>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</si>
  <si>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</si>
  <si>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</si>
  <si>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</si>
  <si>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</si>
  <si>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</si>
  <si>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</si>
  <si>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</si>
  <si>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</si>
  <si>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</si>
  <si>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</si>
  <si>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</si>
  <si>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</si>
  <si>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</si>
  <si>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</si>
  <si>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</si>
  <si>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</si>
  <si>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</si>
  <si>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</si>
  <si>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</si>
  <si>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</si>
  <si>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</si>
  <si>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</si>
  <si>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</si>
  <si>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</si>
  <si>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</si>
  <si>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</si>
  <si>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</si>
  <si>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</si>
  <si>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</si>
  <si>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</si>
  <si>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</si>
  <si>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</si>
  <si>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</si>
  <si>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</si>
  <si>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</si>
  <si>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</si>
  <si>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</si>
  <si>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</si>
  <si>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</si>
  <si>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</si>
  <si>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</si>
  <si>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</si>
  <si>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</si>
  <si>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</si>
  <si>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</si>
  <si>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</si>
  <si>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</si>
  <si>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</si>
  <si>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</si>
  <si>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</si>
  <si>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</si>
  <si>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</si>
  <si>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</si>
  <si>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</si>
  <si>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</si>
  <si>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</si>
  <si>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</si>
  <si>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</si>
  <si>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</si>
  <si>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</si>
  <si>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</si>
  <si>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</si>
  <si>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</si>
  <si>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</si>
  <si>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</si>
  <si>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</si>
  <si>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</si>
  <si>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</si>
  <si>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</si>
  <si>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</si>
  <si>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</si>
  <si>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</si>
  <si>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</si>
  <si>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</si>
  <si>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</si>
  <si>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</si>
  <si>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</si>
  <si>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</si>
  <si>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</si>
  <si>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</si>
  <si>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</si>
  <si>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</si>
  <si>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</si>
  <si>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</si>
  <si>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</si>
  <si>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</si>
  <si>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</si>
  <si>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</si>
  <si>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</si>
  <si>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</si>
  <si>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</si>
  <si>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</si>
  <si>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</si>
  <si>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</si>
  <si>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</si>
  <si>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</si>
  <si>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</si>
  <si>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</si>
  <si>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</si>
  <si>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</si>
  <si>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</si>
  <si>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</si>
  <si>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</si>
  <si>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</si>
  <si>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</si>
  <si>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</si>
  <si>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</si>
  <si>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</si>
  <si>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</si>
  <si>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</si>
  <si>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</si>
  <si>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</si>
  <si>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</si>
  <si>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</si>
  <si>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</si>
  <si>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</si>
  <si>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</si>
  <si>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</si>
  <si>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</si>
  <si>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</si>
  <si>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</si>
  <si>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</si>
  <si>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</si>
  <si>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</si>
  <si>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</si>
  <si>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</si>
  <si>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</si>
  <si>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</si>
  <si>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</si>
  <si>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</si>
  <si>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</si>
  <si>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</si>
  <si>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</si>
  <si>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</si>
  <si>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</si>
  <si>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</si>
  <si>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</si>
  <si>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</si>
  <si>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</si>
  <si>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</si>
  <si>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</si>
  <si>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</si>
  <si>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</si>
  <si>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</si>
  <si>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</si>
  <si>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</si>
  <si>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</si>
  <si>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</si>
  <si>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</si>
  <si>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</si>
  <si>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</si>
  <si>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</si>
  <si>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</si>
  <si>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</si>
  <si>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</si>
  <si>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</si>
  <si>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</si>
  <si>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</si>
  <si>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</si>
  <si>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</si>
  <si>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</si>
  <si>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</si>
  <si>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</si>
  <si>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</si>
  <si>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</si>
  <si>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</si>
  <si>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</si>
  <si>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</si>
  <si>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</si>
  <si>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</si>
  <si>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</si>
  <si>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</si>
  <si>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</si>
  <si>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</si>
  <si>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</si>
  <si>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</si>
  <si>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</si>
  <si>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</si>
  <si>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</si>
  <si>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</si>
  <si>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</si>
  <si>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</si>
  <si>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</si>
  <si>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</si>
  <si>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</si>
  <si>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</si>
  <si>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</si>
  <si>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</si>
  <si>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</si>
  <si>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</si>
  <si>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</si>
  <si>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</si>
  <si>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</si>
  <si>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</si>
  <si>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</si>
  <si>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</si>
  <si>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</si>
  <si>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</si>
  <si>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</si>
  <si>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</si>
  <si>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</si>
  <si>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</si>
  <si>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</si>
  <si>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</si>
  <si>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</si>
  <si>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</si>
  <si>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</si>
  <si>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</si>
  <si>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</si>
  <si>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</si>
  <si>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</si>
  <si>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</si>
  <si>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</si>
  <si>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</si>
  <si>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</si>
  <si>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</si>
  <si>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</si>
  <si>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</si>
  <si>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</si>
  <si>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</si>
  <si>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</si>
  <si>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</si>
  <si>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</si>
  <si>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</si>
  <si>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</si>
  <si>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</si>
  <si>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</si>
  <si>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</si>
  <si>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</si>
  <si>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</si>
  <si>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</si>
  <si>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</si>
  <si>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</si>
  <si>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</si>
  <si>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</si>
  <si>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</si>
  <si>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</si>
  <si>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</si>
  <si>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</si>
  <si>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</si>
  <si>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</si>
  <si>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</si>
  <si>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</si>
  <si>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</si>
  <si>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</si>
  <si>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</si>
  <si>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</si>
  <si>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</si>
  <si>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</si>
  <si>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</si>
  <si>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</si>
  <si>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</si>
  <si>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</si>
  <si>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</si>
  <si>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</si>
  <si>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</si>
  <si>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</si>
  <si>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</si>
  <si>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</si>
  <si>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</si>
  <si>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</si>
  <si>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</si>
  <si>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</si>
  <si>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</si>
  <si>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</si>
  <si>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</si>
  <si>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</si>
  <si>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</si>
  <si>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</si>
  <si>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</si>
  <si>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</si>
  <si>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</si>
  <si>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</si>
  <si>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</si>
  <si>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</si>
  <si>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</si>
  <si>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</si>
  <si>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</si>
  <si>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</si>
  <si>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</si>
  <si>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</si>
  <si>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</si>
  <si>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</si>
  <si>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</si>
  <si>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</si>
  <si>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</si>
  <si>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</si>
  <si>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</si>
  <si>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</si>
  <si>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</si>
  <si>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</si>
  <si>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</si>
  <si>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</si>
  <si>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</si>
  <si>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</si>
  <si>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</si>
  <si>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</si>
  <si>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</si>
  <si>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</si>
  <si>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</si>
  <si>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</si>
  <si>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</si>
  <si>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</si>
  <si>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</si>
  <si>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</si>
  <si>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</si>
  <si>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</si>
  <si>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</si>
  <si>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</si>
  <si>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</si>
  <si>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</si>
  <si>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</si>
  <si>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</si>
  <si>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</si>
  <si>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</si>
  <si>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</si>
  <si>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</si>
  <si>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</si>
  <si>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</si>
  <si>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</si>
  <si>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</si>
  <si>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</si>
  <si>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</si>
  <si>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</si>
  <si>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</si>
  <si>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</si>
  <si>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</si>
  <si>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</si>
  <si>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</si>
  <si>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</si>
  <si>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</si>
  <si>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</si>
  <si>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</si>
  <si>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</si>
  <si>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</si>
  <si>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</si>
  <si>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</si>
  <si>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</si>
  <si>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</si>
  <si>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</si>
  <si>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</si>
  <si>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</si>
  <si>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</si>
  <si>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</si>
  <si>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</si>
  <si>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</si>
  <si>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</si>
  <si>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</si>
  <si>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</si>
  <si>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</si>
  <si>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</si>
  <si>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</si>
  <si>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</si>
  <si>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</si>
  <si>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</si>
  <si>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</si>
  <si>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</si>
  <si>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</si>
  <si>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</si>
  <si>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</si>
  <si>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</si>
  <si>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</si>
  <si>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</si>
  <si>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</si>
  <si>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</si>
  <si>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</si>
  <si>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</si>
  <si>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</si>
  <si>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</si>
  <si>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</si>
  <si>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</si>
  <si>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</si>
  <si>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</si>
  <si>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</si>
  <si>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</si>
  <si>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</si>
  <si>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</si>
  <si>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</si>
  <si>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</si>
  <si>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</si>
  <si>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</si>
  <si>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</si>
  <si>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</si>
  <si>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</si>
  <si>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</si>
  <si>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</si>
  <si>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</si>
  <si>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</si>
  <si>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</si>
  <si>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</si>
  <si>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</si>
  <si>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</si>
  <si>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</si>
  <si>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</si>
  <si>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</si>
  <si>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</si>
  <si>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</si>
  <si>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</si>
  <si>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</si>
  <si>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</si>
  <si>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</si>
  <si>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</si>
  <si>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</si>
  <si>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</si>
  <si>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</si>
  <si>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</si>
  <si>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</si>
  <si>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</si>
  <si>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</si>
  <si>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</si>
  <si>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</si>
  <si>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</si>
  <si>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</si>
  <si>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</si>
  <si>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</si>
  <si>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</si>
  <si>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</si>
  <si>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</si>
  <si>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</si>
  <si>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</si>
  <si>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</si>
  <si>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</si>
  <si>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</si>
  <si>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</si>
  <si>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</si>
  <si>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</si>
  <si>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</si>
  <si>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</si>
  <si>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</si>
  <si>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</si>
  <si>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</si>
  <si>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</si>
  <si>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</si>
  <si>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</si>
  <si>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</si>
  <si>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</si>
  <si>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</si>
  <si>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</si>
  <si>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</si>
  <si>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</si>
  <si>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</si>
  <si>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</si>
  <si>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</si>
  <si>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</si>
  <si>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</si>
  <si>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</si>
  <si>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</si>
  <si>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</si>
  <si>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</si>
  <si>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</si>
  <si>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</si>
  <si>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</si>
  <si>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</si>
  <si>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</si>
  <si>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</si>
  <si>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</si>
  <si>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</si>
  <si>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</si>
  <si>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</si>
  <si>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</si>
  <si>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</si>
  <si>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</si>
  <si>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</si>
  <si>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</si>
  <si>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</si>
  <si>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</si>
  <si>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</si>
  <si>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</si>
  <si>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</si>
  <si>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</si>
  <si>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</si>
  <si>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</si>
  <si>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</si>
  <si>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</si>
  <si>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</si>
  <si>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</si>
  <si>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</si>
  <si>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</si>
  <si>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</si>
  <si>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</si>
  <si>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</si>
  <si>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</si>
  <si>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</si>
  <si>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</si>
  <si>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</si>
  <si>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</si>
  <si>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</si>
  <si>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</si>
  <si>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</si>
  <si>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</si>
  <si>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</si>
  <si>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</si>
  <si>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</si>
  <si>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</si>
  <si>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</si>
  <si>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</si>
  <si>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</si>
  <si>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</si>
  <si>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</si>
  <si>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</si>
  <si>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</si>
  <si>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</si>
  <si>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</si>
  <si>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</si>
  <si>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</si>
  <si>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</si>
  <si>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</si>
  <si>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</si>
  <si>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</si>
  <si>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</si>
  <si>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</si>
  <si>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</si>
  <si>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</si>
  <si>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</si>
  <si>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</si>
  <si>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</si>
  <si>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</si>
  <si>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</si>
  <si>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</si>
  <si>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</si>
  <si>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</si>
  <si>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</si>
  <si>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</si>
  <si>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</si>
  <si>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</si>
  <si>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</si>
  <si>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</si>
  <si>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</si>
  <si>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</si>
  <si>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</si>
  <si>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</si>
  <si>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</si>
  <si>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</si>
  <si>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</si>
  <si>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</si>
  <si>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</si>
  <si>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</si>
  <si>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</si>
  <si>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</si>
  <si>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</si>
  <si>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</si>
  <si>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</si>
  <si>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</si>
  <si>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</si>
  <si>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</si>
  <si>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</si>
  <si>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</si>
  <si>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</si>
  <si>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</si>
  <si>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</si>
  <si>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</si>
  <si>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</si>
  <si>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</si>
  <si>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</si>
  <si>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</si>
  <si>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</si>
  <si>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</si>
  <si>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</si>
  <si>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</si>
  <si>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</si>
  <si>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</si>
  <si>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</si>
  <si>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</si>
  <si>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</si>
  <si>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</si>
  <si>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</si>
  <si>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</si>
  <si>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</si>
  <si>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</si>
  <si>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</si>
  <si>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</si>
  <si>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</si>
  <si>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</si>
  <si>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</si>
  <si>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</si>
  <si>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</si>
  <si>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</si>
  <si>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</si>
  <si>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</si>
  <si>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</si>
  <si>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</si>
  <si>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</si>
  <si>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</si>
  <si>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</si>
  <si>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</si>
  <si>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</si>
  <si>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</si>
  <si>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</si>
  <si>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</si>
  <si>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</si>
  <si>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</si>
  <si>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</si>
  <si>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</si>
  <si>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</si>
  <si>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</si>
  <si>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</si>
  <si>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</si>
  <si>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</si>
  <si>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</si>
  <si>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</si>
  <si>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</si>
  <si>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</si>
  <si>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</si>
  <si>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</si>
  <si>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</si>
  <si>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</si>
  <si>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</si>
  <si>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</si>
  <si>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</si>
  <si>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</si>
  <si>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</si>
  <si>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</si>
  <si>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</si>
  <si>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</si>
  <si>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</si>
  <si>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</si>
  <si>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</si>
  <si>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</si>
  <si>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</si>
  <si>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</si>
  <si>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</si>
  <si>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</si>
  <si>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</si>
  <si>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</si>
  <si>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</si>
  <si>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</si>
  <si>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</si>
  <si>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</si>
  <si>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</si>
  <si>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</si>
  <si>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</si>
  <si>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</si>
  <si>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</si>
  <si>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</si>
  <si>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</si>
  <si>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</si>
  <si>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</si>
  <si>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</si>
  <si>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</si>
  <si>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</si>
  <si>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</si>
  <si>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</si>
  <si>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</si>
  <si>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</si>
  <si>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</si>
  <si>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</si>
  <si>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</si>
  <si>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</si>
  <si>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</si>
  <si>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</si>
  <si>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</si>
  <si>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</si>
  <si>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</si>
  <si>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</si>
  <si>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</si>
  <si>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</si>
  <si>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</si>
  <si>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</si>
  <si>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</si>
  <si>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</si>
  <si>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</si>
  <si>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</si>
  <si>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</si>
  <si>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</si>
  <si>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</si>
  <si>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</si>
  <si>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</si>
  <si>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</si>
  <si>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</si>
  <si>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</si>
  <si>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</si>
  <si>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</si>
  <si>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</si>
  <si>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</si>
  <si>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</si>
  <si>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</si>
  <si>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</si>
  <si>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</si>
  <si>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</si>
  <si>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</si>
  <si>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</si>
  <si>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</si>
  <si>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</si>
  <si>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</si>
  <si>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</si>
  <si>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</si>
  <si>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</si>
  <si>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</si>
  <si>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</si>
  <si>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</si>
  <si>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</si>
  <si>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</si>
  <si>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</si>
  <si>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</si>
  <si>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</si>
  <si>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</si>
  <si>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</si>
  <si>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</si>
  <si>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</si>
  <si>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</si>
  <si>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</si>
  <si>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</si>
  <si>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</si>
  <si>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</si>
  <si>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</si>
  <si>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</si>
  <si>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</si>
  <si>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</si>
  <si>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</si>
  <si>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</si>
  <si>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</si>
  <si>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</si>
  <si>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</si>
  <si>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</si>
  <si>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</si>
  <si>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</si>
  <si>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</si>
  <si>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</si>
  <si>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</si>
  <si>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</si>
  <si>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</si>
  <si>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</si>
  <si>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</si>
  <si>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</si>
  <si>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</si>
  <si>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</si>
  <si>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</si>
  <si>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</si>
  <si>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</si>
  <si>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</si>
  <si>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</si>
  <si>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</si>
  <si>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</si>
  <si>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</si>
  <si>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</si>
  <si>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</si>
  <si>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</si>
  <si>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</si>
  <si>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</si>
  <si>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</si>
  <si>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</si>
  <si>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</si>
  <si>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</si>
  <si>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</si>
  <si>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</si>
  <si>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</si>
  <si>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</si>
  <si>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</si>
  <si>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</si>
  <si>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</si>
  <si>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</si>
  <si>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</si>
  <si>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</si>
  <si>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</si>
  <si>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</si>
  <si>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</si>
  <si>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</si>
  <si>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</si>
  <si>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</si>
  <si>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</si>
  <si>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</si>
  <si>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</si>
  <si>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</si>
  <si>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</si>
  <si>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</si>
  <si>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</si>
  <si>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</si>
  <si>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</si>
  <si>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</si>
  <si>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</si>
  <si>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</si>
  <si>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</si>
  <si>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</si>
  <si>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</si>
  <si>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</si>
  <si>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</si>
  <si>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</si>
  <si>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</si>
  <si>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</si>
  <si>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</si>
  <si>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</si>
  <si>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</si>
  <si>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</si>
  <si>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</si>
  <si>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</si>
  <si>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</si>
  <si>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</si>
  <si>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</si>
  <si>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</si>
  <si>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</si>
  <si>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</si>
  <si>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</si>
  <si>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</si>
  <si>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</si>
  <si>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</si>
  <si>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</si>
  <si>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</si>
  <si>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</si>
  <si>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</si>
  <si>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</si>
  <si>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</si>
  <si>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</si>
  <si>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</si>
  <si>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</si>
  <si>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</si>
  <si>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</si>
  <si>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</si>
  <si>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</si>
  <si>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</si>
  <si>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</si>
  <si>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</si>
  <si>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</si>
  <si>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</si>
  <si>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</si>
  <si>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</si>
  <si>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</si>
  <si>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</si>
  <si>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</si>
  <si>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</si>
  <si>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</si>
  <si>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</si>
  <si>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</si>
  <si>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</si>
  <si>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</si>
  <si>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</si>
  <si>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</si>
  <si>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</si>
  <si>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</si>
  <si>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</si>
  <si>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</si>
  <si>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</si>
  <si>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</si>
  <si>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</si>
  <si>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</si>
  <si>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</si>
  <si>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</si>
  <si>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</si>
  <si>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</si>
  <si>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</si>
  <si>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</si>
  <si>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</si>
  <si>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</si>
  <si>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</si>
  <si>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</si>
  <si>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</si>
  <si>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</si>
  <si>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</si>
  <si>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</si>
  <si>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</si>
  <si>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</si>
  <si>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</si>
  <si>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</si>
  <si>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</si>
  <si>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</si>
  <si>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</si>
  <si>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</si>
  <si>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</si>
  <si>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</si>
  <si>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</si>
  <si>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</si>
  <si>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</si>
  <si>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</si>
  <si>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</si>
  <si>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</si>
  <si>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</si>
  <si>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</si>
  <si>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</si>
  <si>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</si>
  <si>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</si>
  <si>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</si>
  <si>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</si>
  <si>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</si>
  <si>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</si>
  <si>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</si>
  <si>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</si>
  <si>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</si>
  <si>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</si>
  <si>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</si>
  <si>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</si>
  <si>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</si>
  <si>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</si>
  <si>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</si>
  <si>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</si>
  <si>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</si>
  <si>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</si>
  <si>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</si>
  <si>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</si>
  <si>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</si>
  <si>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</si>
  <si>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</si>
  <si>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</si>
  <si>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</si>
  <si>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</si>
  <si>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</si>
  <si>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</si>
  <si>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</si>
  <si>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</si>
  <si>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</si>
  <si>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</si>
  <si>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</si>
  <si>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</si>
  <si>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</si>
  <si>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</si>
  <si>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</si>
  <si>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</si>
  <si>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</si>
  <si>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</si>
  <si>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</si>
  <si>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</si>
  <si>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</si>
  <si>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</si>
  <si>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</si>
  <si>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</si>
  <si>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</si>
  <si>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</si>
  <si>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</si>
  <si>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</si>
  <si>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</si>
  <si>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</si>
  <si>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</si>
  <si>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</si>
  <si>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</si>
  <si>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</si>
  <si>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</si>
  <si>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</si>
  <si>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</si>
  <si>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</si>
  <si>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</si>
  <si>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</si>
  <si>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</si>
  <si>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</si>
  <si>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</si>
  <si>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</si>
  <si>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</si>
  <si>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</si>
  <si>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</si>
  <si>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</si>
  <si>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</si>
  <si>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</si>
  <si>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</si>
  <si>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</si>
  <si>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</si>
  <si>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</si>
  <si>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</si>
  <si>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</si>
  <si>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</si>
  <si>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</si>
  <si>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</si>
  <si>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</si>
  <si>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</si>
  <si>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</si>
  <si>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</si>
  <si>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</si>
  <si>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</si>
  <si>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</si>
  <si>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</si>
  <si>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</si>
  <si>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</si>
  <si>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</si>
  <si>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</si>
  <si>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</si>
  <si>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</si>
  <si>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</si>
  <si>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</si>
  <si>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</si>
  <si>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</si>
  <si>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</si>
  <si>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</si>
  <si>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</si>
  <si>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</si>
  <si>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</si>
  <si>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</si>
  <si>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</si>
  <si>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</si>
  <si>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</si>
  <si>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</si>
  <si>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</si>
  <si>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</si>
  <si>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</si>
  <si>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</si>
  <si>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</si>
  <si>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</si>
  <si>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</si>
  <si>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</si>
  <si>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</si>
  <si>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</si>
  <si>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</si>
  <si>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</si>
  <si>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</si>
  <si>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</si>
  <si>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</si>
  <si>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</si>
  <si>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</si>
  <si>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</si>
  <si>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</si>
  <si>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</si>
  <si>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</si>
  <si>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</si>
  <si>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</si>
  <si>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</si>
  <si>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</si>
  <si>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</si>
  <si>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</si>
  <si>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</si>
  <si>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</si>
  <si>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</si>
  <si>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</si>
  <si>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</si>
  <si>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</si>
  <si>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</si>
  <si>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</si>
  <si>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</si>
  <si>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</si>
  <si>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</si>
  <si>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</si>
  <si>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</si>
  <si>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</si>
  <si>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</si>
  <si>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</si>
  <si>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</si>
  <si>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</si>
  <si>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</si>
  <si>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</si>
  <si>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</si>
  <si>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</si>
  <si>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</si>
  <si>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</si>
  <si>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</si>
  <si>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</si>
  <si>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</si>
  <si>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</si>
  <si>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</si>
  <si>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</si>
  <si>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</si>
  <si>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</si>
  <si>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</si>
  <si>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</si>
  <si>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</si>
  <si>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</si>
  <si>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</si>
  <si>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</si>
  <si>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</si>
  <si>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</si>
  <si>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</si>
  <si>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</si>
  <si>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</si>
  <si>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</si>
  <si>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</si>
  <si>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</si>
  <si>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</si>
  <si>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</si>
  <si>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</si>
  <si>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</si>
  <si>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</si>
  <si>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</si>
  <si>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</si>
  <si>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</si>
  <si>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</si>
  <si>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</si>
  <si>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</si>
  <si>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</si>
  <si>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</si>
  <si>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</si>
  <si>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</si>
  <si>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</si>
  <si>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</si>
  <si>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</si>
  <si>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</si>
  <si>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</si>
  <si>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</si>
  <si>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</si>
  <si>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</si>
  <si>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</si>
  <si>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</si>
  <si>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</si>
  <si>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</si>
  <si>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</si>
  <si>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</si>
  <si>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</si>
  <si>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</si>
  <si>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</si>
  <si>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</si>
  <si>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</si>
  <si>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</si>
  <si>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</si>
  <si>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</si>
  <si>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</si>
  <si>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</si>
  <si>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</si>
  <si>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</si>
  <si>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</si>
  <si>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</si>
  <si>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</si>
  <si>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</si>
  <si>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</si>
  <si>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</si>
  <si>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</si>
  <si>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</si>
  <si>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</si>
  <si>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</si>
  <si>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</si>
  <si>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</si>
  <si>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</si>
  <si>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</si>
  <si>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</si>
  <si>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</si>
  <si>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</si>
  <si>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</si>
  <si>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</si>
  <si>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</si>
  <si>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</si>
  <si>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</si>
  <si>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</si>
  <si>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</si>
  <si>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</si>
  <si>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</si>
  <si>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</si>
  <si>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</si>
  <si>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</si>
  <si>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</si>
  <si>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</si>
  <si>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</si>
  <si>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</si>
  <si>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</si>
  <si>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</si>
  <si>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</si>
  <si>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</si>
  <si>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</si>
  <si>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</si>
  <si>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</si>
  <si>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</si>
  <si>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</si>
  <si>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</si>
  <si>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</si>
  <si>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</si>
  <si>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</si>
  <si>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</si>
  <si>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</si>
  <si>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</si>
  <si>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</si>
  <si>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</si>
  <si>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</si>
  <si>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</si>
  <si>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</si>
  <si>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</si>
  <si>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</si>
  <si>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</si>
  <si>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</si>
  <si>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</si>
  <si>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</si>
  <si>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</si>
  <si>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</si>
  <si>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</si>
  <si>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</si>
  <si>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</si>
  <si>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</si>
  <si>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</si>
  <si>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</si>
  <si>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</si>
  <si>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</si>
  <si>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</si>
  <si>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</si>
  <si>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</si>
  <si>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</si>
  <si>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</si>
  <si>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</si>
  <si>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</si>
  <si>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</si>
  <si>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</si>
  <si>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</si>
  <si>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</si>
  <si>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</si>
  <si>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</si>
  <si>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</si>
  <si>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</si>
  <si>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</si>
  <si>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</si>
  <si>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</si>
  <si>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</si>
  <si>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</si>
  <si>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</si>
  <si>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</si>
  <si>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</si>
  <si>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</si>
  <si>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</si>
  <si>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</si>
  <si>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</si>
  <si>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</si>
  <si>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</si>
  <si>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</si>
  <si>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</si>
  <si>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</si>
  <si>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</si>
  <si>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</si>
  <si>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</si>
  <si>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</si>
  <si>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</si>
  <si>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</si>
  <si>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</si>
  <si>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</si>
  <si>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</si>
  <si>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</si>
  <si>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</si>
  <si>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</si>
  <si>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</si>
  <si>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</si>
  <si>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</si>
  <si>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</si>
  <si>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</si>
  <si>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</si>
  <si>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</si>
  <si>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</si>
  <si>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</si>
  <si>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</si>
  <si>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</si>
  <si>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</si>
  <si>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</si>
  <si>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</si>
  <si>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</si>
  <si>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</si>
  <si>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</si>
  <si>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</si>
  <si>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</si>
  <si>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</si>
  <si>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</si>
  <si>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</si>
  <si>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</si>
  <si>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</si>
  <si>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</si>
  <si>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</si>
  <si>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</si>
  <si>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</si>
  <si>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</si>
  <si>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</si>
  <si>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</si>
  <si>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</si>
  <si>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</si>
  <si>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</si>
  <si>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</si>
  <si>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</si>
  <si>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</si>
  <si>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</si>
  <si>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</si>
  <si>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</si>
  <si>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</si>
  <si>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</si>
  <si>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</si>
  <si>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</si>
  <si>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</si>
  <si>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</si>
  <si>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</si>
  <si>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</si>
  <si>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</si>
  <si>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</si>
  <si>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</si>
  <si>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</si>
  <si>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</si>
  <si>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</si>
  <si>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</si>
  <si>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</si>
  <si>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</si>
  <si>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</si>
  <si>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</si>
  <si>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</si>
  <si>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</si>
  <si>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</si>
  <si>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</si>
  <si>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</si>
  <si>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</si>
  <si>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</si>
  <si>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</si>
  <si>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</si>
  <si>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</si>
  <si>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</si>
  <si>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</si>
  <si>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</si>
  <si>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</si>
  <si>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</si>
  <si>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</si>
  <si>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</si>
  <si>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</si>
  <si>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</si>
  <si>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</si>
  <si>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</si>
  <si>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</si>
  <si>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</si>
  <si>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</si>
  <si>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</si>
  <si>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</si>
  <si>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</si>
  <si>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</si>
  <si>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</si>
  <si>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</si>
  <si>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</si>
  <si>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</si>
  <si>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</si>
  <si>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</si>
  <si>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</si>
  <si>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</si>
  <si>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</si>
  <si>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</si>
  <si>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</si>
  <si>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</si>
  <si>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</si>
  <si>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</si>
  <si>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</si>
  <si>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</si>
  <si>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</si>
  <si>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</si>
  <si>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</si>
  <si>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</si>
  <si>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</si>
  <si>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</si>
  <si>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</si>
  <si>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</si>
  <si>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</si>
  <si>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</si>
  <si>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</si>
  <si>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</si>
  <si>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</si>
  <si>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</si>
  <si>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</si>
  <si>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</si>
  <si>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</si>
  <si>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</si>
  <si>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</si>
  <si>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</si>
  <si>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</si>
  <si>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</si>
  <si>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</si>
  <si>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</si>
  <si>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</si>
  <si>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</si>
  <si>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</si>
  <si>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</si>
  <si>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</si>
  <si>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</si>
  <si>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</si>
  <si>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</si>
  <si>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</si>
  <si>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</si>
  <si>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</si>
  <si>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</si>
  <si>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</si>
  <si>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</si>
  <si>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</si>
  <si>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</si>
  <si>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</si>
  <si>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</si>
  <si>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</si>
  <si>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</si>
  <si>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</si>
  <si>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</si>
  <si>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</si>
  <si>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</si>
  <si>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</si>
  <si>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</si>
  <si>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</si>
  <si>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</si>
  <si>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</si>
  <si>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</si>
  <si>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</si>
  <si>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</si>
  <si>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</si>
  <si>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</si>
  <si>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</si>
  <si>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</si>
  <si>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</si>
  <si>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</si>
  <si>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</si>
  <si>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</si>
  <si>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</si>
  <si>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</si>
  <si>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</si>
  <si>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</si>
  <si>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</si>
  <si>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</si>
  <si>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</si>
  <si>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</si>
  <si>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</si>
  <si>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</si>
  <si>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</si>
  <si>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</si>
  <si>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</si>
  <si>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</si>
  <si>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</si>
  <si>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</si>
  <si>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</si>
  <si>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</si>
  <si>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</si>
  <si>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</si>
  <si>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</si>
  <si>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</si>
  <si>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</si>
  <si>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</si>
  <si>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</si>
  <si>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</si>
  <si>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</si>
  <si>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</si>
  <si>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</si>
  <si>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</si>
  <si>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</si>
  <si>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</si>
  <si>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</si>
  <si>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</si>
  <si>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</si>
  <si>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</si>
  <si>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</si>
  <si>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</si>
  <si>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</si>
  <si>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</si>
  <si>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</si>
  <si>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</si>
  <si>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</si>
  <si>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</si>
  <si>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</si>
  <si>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</si>
  <si>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</si>
  <si>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</si>
  <si>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</si>
  <si>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</si>
  <si>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</si>
  <si>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</si>
  <si>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</si>
  <si>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</si>
  <si>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</si>
  <si>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</si>
  <si>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</si>
  <si>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</si>
  <si>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</si>
  <si>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</si>
  <si>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</si>
  <si>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</si>
  <si>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</si>
  <si>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</si>
  <si>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</si>
  <si>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</si>
  <si>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</si>
  <si>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</si>
  <si>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</si>
  <si>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</si>
  <si>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</si>
  <si>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</si>
  <si>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</si>
  <si>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</si>
  <si>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</si>
  <si>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</si>
  <si>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</si>
  <si>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</si>
  <si>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</si>
  <si>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</si>
  <si>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</si>
  <si>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</si>
  <si>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</si>
  <si>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</si>
  <si>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</si>
  <si>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</si>
  <si>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</si>
  <si>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</si>
  <si>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</si>
  <si>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</si>
  <si>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</si>
  <si>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</si>
  <si>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</si>
  <si>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</si>
  <si>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</si>
  <si>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</si>
  <si>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</si>
  <si>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</si>
  <si>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</si>
  <si>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</si>
  <si>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</si>
  <si>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</si>
  <si>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</si>
  <si>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</si>
  <si>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</si>
  <si>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</si>
  <si>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</si>
  <si>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</si>
  <si>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</si>
  <si>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</si>
  <si>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</si>
  <si>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</si>
  <si>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</si>
  <si>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</si>
  <si>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</si>
  <si>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</si>
  <si>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</si>
  <si>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</si>
  <si>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</si>
  <si>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</si>
  <si>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</si>
  <si>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</si>
  <si>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</si>
  <si>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</si>
  <si>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</si>
  <si>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</si>
  <si>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</si>
  <si>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</si>
  <si>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</si>
  <si>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</si>
  <si>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</si>
  <si>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</si>
  <si>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</si>
  <si>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</si>
  <si>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</si>
  <si>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</si>
  <si>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</si>
  <si>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</si>
  <si>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</si>
  <si>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</si>
  <si>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</si>
  <si>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</si>
  <si>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</si>
  <si>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</si>
  <si>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</si>
  <si>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</si>
  <si>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</si>
  <si>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</si>
  <si>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</si>
  <si>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</si>
  <si>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</si>
  <si>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</si>
  <si>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</si>
  <si>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</si>
  <si>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</si>
  <si>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</si>
  <si>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</si>
  <si>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</si>
  <si>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</si>
  <si>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</si>
  <si>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</si>
  <si>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</si>
  <si>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</si>
  <si>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</si>
  <si>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</si>
  <si>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</si>
  <si>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</si>
  <si>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</si>
  <si>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</si>
  <si>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</si>
  <si>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</si>
  <si>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</si>
  <si>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</si>
  <si>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</si>
  <si>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</si>
  <si>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</si>
  <si>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</si>
  <si>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</si>
  <si>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</si>
  <si>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</si>
  <si>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</si>
  <si>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</si>
  <si>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</si>
  <si>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</si>
  <si>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</si>
  <si>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</si>
  <si>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</si>
  <si>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</si>
  <si>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</si>
  <si>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</si>
  <si>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</si>
  <si>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</si>
  <si>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</si>
  <si>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</si>
  <si>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</si>
  <si>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</si>
  <si>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</si>
  <si>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</si>
  <si>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</si>
  <si>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</si>
  <si>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</si>
  <si>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</si>
  <si>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</si>
  <si>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</si>
  <si>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</si>
  <si>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</si>
  <si>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</si>
  <si>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</si>
  <si>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</si>
  <si>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</si>
  <si>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</si>
  <si>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</si>
  <si>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</si>
  <si>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</si>
  <si>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</si>
  <si>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</si>
  <si>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</si>
  <si>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</si>
  <si>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</si>
  <si>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</si>
  <si>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</si>
  <si>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</si>
  <si>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</si>
  <si>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</si>
  <si>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</si>
  <si>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</si>
  <si>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</si>
  <si>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</si>
  <si>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</si>
  <si>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</si>
  <si>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</si>
  <si>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</si>
  <si>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</si>
  <si>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</si>
  <si>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</si>
  <si>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</si>
  <si>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</si>
  <si>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</si>
  <si>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</si>
  <si>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</si>
  <si>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</si>
  <si>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</si>
  <si>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</si>
  <si>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</si>
  <si>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</si>
  <si>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</si>
  <si>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</si>
  <si>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</si>
  <si>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</si>
  <si>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</si>
  <si>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</si>
  <si>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</si>
  <si>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</si>
  <si>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</si>
  <si>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</si>
  <si>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</si>
  <si>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</si>
  <si>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</si>
  <si>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</si>
  <si>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</si>
  <si>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</si>
  <si>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</si>
  <si>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</si>
  <si>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</si>
  <si>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</si>
  <si>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</si>
  <si>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</si>
  <si>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</si>
  <si>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</si>
  <si>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</si>
  <si>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</si>
  <si>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</si>
  <si>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</si>
  <si>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</si>
  <si>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</si>
  <si>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</si>
  <si>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</si>
  <si>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</si>
  <si>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</si>
  <si>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</si>
  <si>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</si>
  <si>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</si>
  <si>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</si>
  <si>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</si>
  <si>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</si>
  <si>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</si>
  <si>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</si>
  <si>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</si>
  <si>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</si>
  <si>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</si>
  <si>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</si>
  <si>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</si>
  <si>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</si>
  <si>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</si>
  <si>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</si>
  <si>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</si>
  <si>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</si>
  <si>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</si>
  <si>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</si>
  <si>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</si>
  <si>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</si>
  <si>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</si>
  <si>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</si>
  <si>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</si>
  <si>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</si>
  <si>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</si>
  <si>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</si>
  <si>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</si>
  <si>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</si>
  <si>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</si>
  <si>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</si>
  <si>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</si>
  <si>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</si>
  <si>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</si>
  <si>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</si>
  <si>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</si>
  <si>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</si>
  <si>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</si>
  <si>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</si>
  <si>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</si>
  <si>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</si>
  <si>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</si>
  <si>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</si>
  <si>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</si>
  <si>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</si>
  <si>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</si>
  <si>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</si>
  <si>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</si>
  <si>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</si>
  <si>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</si>
  <si>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</si>
  <si>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</si>
  <si>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</si>
  <si>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</si>
  <si>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</si>
  <si>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</si>
  <si>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</si>
  <si>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</si>
  <si>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</si>
  <si>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</si>
  <si>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</si>
  <si>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</si>
  <si>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</si>
  <si>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</si>
  <si>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</si>
  <si>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</si>
  <si>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</si>
  <si>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</si>
  <si>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</si>
  <si>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</si>
  <si>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</si>
  <si>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</si>
  <si>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</si>
  <si>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</si>
  <si>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</si>
  <si>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</si>
  <si>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</si>
  <si>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</si>
  <si>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</si>
  <si>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</si>
  <si>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</si>
  <si>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</si>
  <si>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</si>
  <si>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</si>
  <si>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</si>
  <si>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</si>
  <si>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</si>
  <si>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</si>
  <si>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</si>
  <si>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</si>
  <si>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</si>
  <si>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</si>
  <si>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</si>
  <si>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</si>
  <si>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</si>
  <si>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</si>
  <si>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</si>
  <si>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</si>
  <si>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</si>
  <si>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</si>
  <si>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</si>
  <si>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</si>
  <si>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</si>
  <si>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</si>
  <si>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</si>
  <si>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</si>
  <si>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</si>
  <si>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</si>
  <si>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</si>
  <si>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</si>
  <si>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</si>
  <si>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</si>
  <si>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</si>
  <si>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</si>
  <si>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</si>
  <si>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</si>
  <si>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</si>
  <si>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</si>
  <si>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</si>
  <si>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</si>
  <si>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</si>
  <si>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</si>
  <si>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</si>
  <si>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</si>
  <si>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</si>
  <si>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</si>
  <si>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</si>
  <si>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</si>
  <si>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</si>
  <si>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</si>
  <si>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</si>
  <si>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</si>
  <si>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</si>
  <si>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</si>
  <si>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</si>
  <si>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</si>
  <si>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</si>
  <si>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</si>
  <si>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</si>
  <si>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</si>
  <si>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</si>
  <si>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</si>
  <si>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</si>
  <si>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</si>
  <si>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</si>
  <si>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</si>
  <si>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</si>
  <si>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</si>
  <si>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</si>
  <si>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</si>
  <si>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</si>
  <si>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</si>
  <si>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</si>
  <si>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</si>
  <si>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</si>
  <si>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</si>
  <si>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</si>
  <si>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</si>
  <si>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</si>
  <si>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</si>
  <si>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</si>
  <si>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</si>
  <si>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</si>
  <si>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</si>
  <si>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</si>
  <si>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</si>
  <si>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</si>
  <si>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</si>
  <si>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</si>
  <si>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</si>
  <si>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</si>
  <si>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</si>
  <si>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</si>
  <si>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</si>
  <si>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</si>
  <si>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</si>
  <si>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</si>
  <si>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</si>
  <si>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</si>
  <si>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</si>
  <si>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</si>
  <si>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</si>
  <si>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</si>
  <si>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</si>
  <si>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</si>
  <si>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</si>
  <si>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</si>
  <si>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</si>
  <si>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</si>
  <si>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</si>
  <si>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</si>
  <si>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</si>
  <si>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</si>
  <si>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</si>
  <si>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</si>
  <si>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</si>
  <si>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</si>
  <si>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</si>
  <si>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</si>
  <si>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</si>
  <si>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</si>
  <si>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</si>
  <si>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</si>
  <si>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</si>
  <si>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</si>
  <si>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</si>
  <si>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</si>
  <si>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</si>
  <si>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</si>
  <si>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</si>
  <si>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</si>
  <si>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</si>
  <si>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</si>
  <si>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</si>
  <si>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</si>
  <si>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</si>
  <si>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</si>
  <si>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</si>
  <si>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</si>
  <si>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</si>
  <si>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</si>
  <si>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</si>
  <si>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</si>
  <si>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</si>
  <si>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</si>
  <si>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</si>
  <si>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</si>
  <si>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</si>
  <si>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</si>
  <si>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</si>
  <si>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</si>
  <si>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</si>
  <si>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</si>
  <si>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</si>
  <si>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</si>
  <si>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</si>
  <si>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</si>
  <si>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</si>
  <si>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</si>
  <si>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</si>
  <si>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</si>
  <si>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</si>
  <si>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</si>
  <si>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</si>
  <si>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</si>
  <si>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</si>
  <si>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</si>
  <si>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</si>
  <si>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</si>
  <si>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</si>
  <si>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</si>
  <si>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</si>
  <si>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</si>
  <si>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</si>
  <si>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</si>
  <si>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</si>
  <si>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</si>
  <si>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</si>
  <si>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</si>
  <si>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</si>
  <si>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</si>
  <si>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</si>
  <si>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</si>
  <si>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</si>
  <si>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</si>
  <si>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</si>
  <si>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</si>
  <si>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</si>
  <si>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</si>
  <si>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</si>
  <si>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</si>
  <si>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</si>
  <si>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</si>
  <si>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</si>
  <si>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</si>
  <si>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</si>
  <si>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</si>
  <si>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</si>
  <si>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</si>
  <si>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</si>
  <si>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</si>
  <si>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</si>
  <si>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</si>
  <si>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</si>
  <si>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</si>
  <si>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</si>
  <si>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</si>
  <si>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</si>
  <si>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</si>
  <si>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</si>
  <si>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</si>
  <si>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</si>
  <si>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</si>
  <si>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</si>
  <si>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</si>
  <si>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</si>
  <si>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</si>
  <si>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</si>
  <si>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</si>
  <si>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</si>
  <si>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</si>
  <si>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</si>
  <si>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</si>
  <si>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</si>
  <si>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</si>
  <si>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</si>
  <si>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</si>
  <si>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</si>
  <si>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</si>
  <si>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</si>
  <si>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</si>
  <si>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</si>
  <si>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</si>
  <si>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</si>
  <si>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</si>
  <si>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</si>
  <si>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</si>
  <si>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</si>
  <si>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</si>
  <si>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</si>
  <si>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</si>
  <si>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</si>
  <si>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</si>
  <si>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</si>
  <si>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</si>
  <si>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</si>
  <si>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</si>
  <si>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</si>
  <si>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</si>
  <si>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</si>
  <si>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</si>
  <si>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</si>
  <si>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</si>
  <si>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</si>
  <si>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</si>
  <si>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</si>
  <si>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</si>
  <si>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</si>
  <si>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</si>
  <si>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</si>
  <si>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</si>
  <si>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</si>
  <si>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</si>
  <si>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</si>
  <si>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</si>
  <si>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</si>
  <si>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</si>
  <si>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</si>
  <si>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</si>
  <si>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</si>
  <si>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</si>
  <si>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</si>
  <si>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</si>
  <si>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</si>
  <si>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</si>
  <si>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</si>
  <si>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</si>
  <si>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</si>
  <si>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</si>
  <si>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</si>
  <si>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</si>
  <si>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</si>
  <si>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</si>
  <si>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</si>
  <si>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</si>
  <si>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</si>
  <si>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</si>
  <si>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</si>
  <si>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</si>
  <si>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</si>
  <si>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</si>
  <si>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</si>
  <si>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</si>
  <si>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</si>
  <si>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</si>
  <si>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</si>
  <si>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</si>
  <si>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</si>
  <si>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</si>
  <si>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</si>
  <si>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</si>
  <si>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</si>
  <si>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</si>
  <si>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</si>
  <si>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</si>
  <si>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</si>
  <si>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</si>
  <si>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</si>
  <si>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</si>
  <si>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</si>
  <si>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</si>
  <si>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</si>
  <si>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</si>
  <si>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</si>
  <si>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</si>
  <si>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</si>
  <si>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</si>
  <si>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</si>
  <si>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</si>
  <si>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</si>
  <si>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</si>
  <si>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</si>
  <si>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</si>
  <si>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</si>
  <si>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</si>
  <si>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</si>
  <si>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</si>
  <si>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</si>
  <si>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</si>
  <si>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</si>
  <si>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</si>
  <si>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</si>
  <si>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</si>
  <si>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</si>
  <si>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</si>
  <si>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</si>
  <si>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</si>
  <si>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</si>
  <si>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</si>
  <si>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</si>
  <si>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</si>
  <si>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</si>
  <si>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</si>
  <si>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</si>
  <si>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</si>
  <si>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</si>
  <si>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</si>
  <si>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</si>
  <si>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</si>
  <si>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</si>
  <si>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</si>
  <si>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</si>
  <si>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</si>
  <si>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</si>
  <si>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</si>
  <si>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</si>
  <si>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</si>
  <si>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</si>
  <si>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</si>
  <si>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</si>
  <si>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</si>
  <si>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</si>
  <si>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</si>
  <si>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</si>
  <si>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</si>
  <si>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</si>
  <si>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</si>
  <si>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</si>
  <si>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</si>
  <si>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</si>
  <si>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</si>
  <si>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</si>
  <si>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</si>
  <si>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</si>
  <si>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</si>
  <si>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</si>
  <si>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</si>
  <si>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</si>
  <si>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</si>
  <si>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</si>
  <si>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</si>
  <si>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</si>
  <si>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</si>
  <si>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</si>
  <si>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</si>
  <si>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</si>
  <si>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</si>
  <si>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</si>
  <si>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</si>
  <si>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</si>
  <si>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</si>
  <si>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</si>
  <si>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</si>
  <si>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</si>
  <si>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</si>
  <si>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</si>
  <si>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</si>
  <si>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</si>
  <si>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</si>
  <si>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</si>
  <si>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</si>
  <si>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</si>
  <si>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</si>
  <si>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</si>
  <si>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</si>
  <si>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</si>
  <si>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</si>
  <si>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</si>
  <si>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</si>
  <si>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</si>
  <si>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</si>
  <si>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</si>
  <si>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</si>
  <si>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</si>
  <si>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</si>
  <si>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</si>
  <si>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</si>
  <si>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</si>
  <si>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</si>
  <si>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</si>
  <si>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</si>
  <si>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</si>
  <si>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</si>
  <si>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</si>
  <si>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</si>
  <si>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</si>
  <si>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</si>
  <si>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</si>
  <si>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</si>
  <si>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</si>
  <si>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</si>
  <si>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</si>
  <si>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</si>
  <si>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</si>
  <si>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</si>
  <si>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</si>
  <si>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</si>
  <si>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</si>
  <si>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</si>
  <si>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</si>
  <si>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</si>
  <si>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</si>
  <si>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</si>
  <si>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</si>
  <si>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</si>
  <si>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</si>
  <si>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</si>
  <si>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</si>
  <si>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</si>
  <si>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</si>
  <si>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</si>
  <si>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</si>
  <si>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</si>
  <si>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</si>
  <si>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</si>
  <si>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</si>
  <si>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</si>
  <si>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</si>
  <si>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</si>
  <si>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</si>
  <si>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</si>
  <si>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</si>
  <si>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</si>
  <si>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</si>
  <si>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</si>
  <si>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</si>
  <si>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</si>
  <si>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</si>
  <si>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</si>
  <si>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</si>
  <si>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</si>
  <si>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</si>
  <si>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</si>
  <si>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</si>
  <si>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</si>
  <si>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</si>
  <si>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</si>
  <si>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</si>
  <si>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</si>
  <si>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</si>
  <si>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</si>
  <si>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</si>
  <si>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</si>
  <si>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</si>
  <si>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</si>
  <si>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</si>
  <si>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</si>
  <si>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</si>
  <si>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</si>
  <si>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</si>
  <si>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</si>
  <si>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</si>
  <si>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</si>
  <si>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</si>
  <si>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</si>
  <si>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</si>
  <si>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</si>
  <si>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</si>
  <si>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</si>
  <si>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</si>
  <si>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</si>
  <si>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</si>
  <si>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</si>
  <si>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</si>
  <si>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</si>
  <si>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</si>
  <si>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</si>
  <si>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</si>
  <si>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</si>
  <si>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</si>
  <si>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</si>
  <si>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</si>
  <si>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</si>
  <si>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</si>
  <si>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</si>
  <si>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</si>
  <si>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</si>
  <si>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</si>
  <si>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</si>
  <si>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</si>
  <si>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</si>
  <si>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</si>
  <si>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</si>
  <si>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</si>
  <si>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</si>
  <si>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</si>
  <si>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</si>
  <si>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</si>
  <si>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</si>
  <si>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</si>
  <si>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</si>
  <si>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</si>
  <si>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</si>
  <si>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</si>
  <si>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</si>
  <si>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</si>
  <si>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</si>
  <si>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</si>
  <si>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</si>
  <si>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</si>
  <si>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</si>
  <si>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</si>
  <si>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</si>
  <si>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</si>
  <si>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</si>
  <si>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</si>
  <si>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</si>
  <si>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</si>
  <si>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</si>
  <si>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</si>
  <si>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</si>
  <si>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</si>
  <si>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</si>
  <si>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</si>
  <si>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</si>
  <si>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</si>
  <si>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</si>
  <si>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</si>
  <si>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</si>
  <si>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</si>
  <si>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</si>
  <si>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</si>
  <si>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</si>
  <si>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</si>
  <si>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</si>
  <si>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</si>
  <si>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</si>
  <si>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</si>
  <si>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</si>
  <si>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</si>
  <si>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</si>
  <si>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</si>
  <si>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</si>
  <si>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</si>
  <si>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</si>
  <si>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</si>
  <si>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</si>
  <si>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</si>
  <si>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</si>
  <si>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</si>
  <si>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</si>
  <si>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</si>
  <si>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</si>
  <si>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</si>
  <si>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</si>
  <si>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</si>
  <si>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</si>
  <si>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</si>
  <si>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</si>
  <si>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</si>
  <si>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</si>
  <si>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</si>
  <si>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</si>
  <si>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</si>
  <si>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</si>
  <si>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</si>
  <si>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</si>
  <si>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</si>
  <si>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</si>
  <si>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</si>
  <si>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</si>
  <si>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</si>
  <si>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</si>
  <si>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</si>
  <si>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</si>
  <si>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</si>
  <si>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</si>
  <si>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</si>
  <si>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</si>
  <si>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</si>
  <si>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</si>
  <si>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</si>
  <si>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</si>
  <si>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</si>
  <si>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</si>
  <si>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</si>
  <si>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</si>
  <si>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</si>
  <si>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</si>
  <si>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</si>
  <si>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</si>
  <si>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</si>
  <si>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</si>
  <si>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</si>
  <si>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</si>
  <si>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</si>
  <si>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</si>
  <si>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</si>
  <si>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</si>
  <si>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</si>
  <si>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</si>
  <si>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</si>
  <si>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</si>
  <si>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</si>
  <si>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</si>
  <si>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</si>
  <si>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</si>
  <si>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</si>
  <si>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</si>
  <si>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</si>
  <si>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</si>
  <si>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</si>
  <si>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</si>
  <si>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</si>
  <si>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</si>
  <si>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</si>
  <si>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</si>
  <si>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</si>
  <si>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</si>
  <si>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</si>
  <si>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</si>
  <si>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</si>
  <si>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</si>
  <si>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</si>
  <si>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</si>
  <si>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</si>
  <si>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</si>
  <si>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</si>
  <si>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</si>
  <si>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</si>
  <si>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</si>
  <si>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</si>
  <si>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</si>
  <si>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</si>
  <si>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</si>
  <si>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</si>
  <si>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</si>
  <si>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</si>
  <si>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</si>
  <si>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</si>
  <si>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</si>
  <si>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</si>
  <si>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</si>
  <si>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</si>
  <si>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</si>
  <si>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</si>
  <si>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</si>
  <si>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</si>
  <si>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</si>
  <si>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</si>
  <si>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</si>
  <si>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</si>
  <si>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</si>
  <si>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</si>
  <si>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</si>
  <si>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</si>
  <si>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</si>
  <si>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</si>
  <si>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</si>
  <si>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</si>
  <si>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</si>
  <si>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</si>
  <si>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</si>
  <si>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</si>
  <si>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</si>
  <si>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</si>
  <si>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</si>
  <si>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</si>
  <si>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</si>
  <si>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</si>
  <si>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</si>
  <si>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</si>
  <si>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</si>
  <si>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</si>
  <si>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</si>
  <si>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</si>
  <si>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</si>
  <si>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</si>
  <si>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</si>
  <si>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</si>
  <si>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</si>
  <si>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</si>
  <si>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</si>
  <si>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</si>
  <si>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</si>
  <si>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</si>
  <si>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</si>
  <si>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</si>
  <si>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</si>
  <si>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</si>
  <si>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</si>
  <si>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</si>
  <si>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</si>
  <si>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</si>
  <si>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</si>
  <si>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</si>
  <si>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</si>
  <si>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</si>
  <si>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</si>
  <si>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</si>
  <si>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</si>
  <si>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</si>
  <si>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</si>
  <si>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</si>
  <si>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</si>
  <si>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</si>
  <si>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</si>
  <si>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</si>
  <si>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</si>
  <si>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</si>
  <si>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</si>
  <si>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</si>
  <si>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</si>
  <si>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</si>
  <si>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</si>
  <si>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</si>
  <si>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</si>
  <si>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</si>
  <si>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</si>
  <si>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</si>
  <si>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</si>
  <si>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</si>
  <si>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</si>
  <si>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</si>
  <si>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</si>
  <si>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</si>
  <si>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</si>
  <si>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</si>
  <si>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</si>
  <si>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</si>
  <si>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</si>
  <si>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</si>
  <si>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</si>
  <si>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</si>
  <si>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</si>
  <si>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</si>
  <si>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</si>
  <si>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</si>
  <si>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</si>
  <si>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</si>
  <si>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</si>
  <si>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</si>
  <si>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</si>
  <si>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</si>
  <si>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</si>
  <si>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</si>
  <si>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</si>
  <si>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</si>
  <si>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</si>
  <si>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</si>
  <si>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</si>
  <si>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</si>
  <si>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</si>
  <si>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</si>
  <si>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</si>
  <si>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</si>
  <si>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</si>
  <si>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</si>
  <si>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</si>
  <si>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</si>
  <si>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</si>
  <si>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</si>
  <si>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</si>
  <si>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</si>
  <si>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</si>
  <si>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</si>
  <si>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</si>
  <si>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</si>
  <si>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</si>
  <si>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</si>
  <si>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</si>
  <si>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</si>
  <si>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</si>
  <si>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</si>
  <si>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</si>
  <si>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</si>
  <si>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</si>
  <si>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</si>
  <si>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</si>
  <si>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</si>
  <si>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</si>
  <si>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</si>
  <si>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</si>
  <si>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</si>
  <si>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</si>
  <si>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</si>
  <si>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</si>
  <si>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</si>
  <si>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</si>
  <si>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</si>
  <si>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</si>
  <si>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</si>
  <si>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</si>
  <si>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</si>
  <si>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</si>
  <si>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</si>
  <si>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</si>
  <si>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</si>
  <si>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</si>
  <si>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</si>
  <si>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</si>
  <si>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</si>
  <si>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</si>
  <si>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</si>
  <si>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</si>
  <si>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</si>
  <si>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</si>
  <si>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</si>
  <si>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</si>
  <si>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</si>
  <si>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</si>
  <si>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</si>
  <si>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</si>
  <si>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</si>
  <si>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</si>
  <si>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</si>
  <si>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</si>
  <si>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</si>
  <si>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</si>
  <si>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</si>
  <si>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</si>
  <si>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</si>
  <si>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</si>
  <si>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</si>
  <si>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</si>
  <si>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</si>
  <si>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</si>
  <si>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</si>
  <si>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</si>
  <si>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</si>
  <si>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</si>
  <si>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</si>
  <si>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</si>
  <si>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</si>
  <si>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</si>
  <si>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</si>
  <si>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</si>
  <si>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</si>
  <si>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</si>
  <si>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</si>
  <si>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</si>
  <si>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</si>
  <si>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</si>
  <si>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</si>
  <si>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</si>
  <si>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</si>
  <si>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</si>
  <si>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</si>
  <si>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</si>
  <si>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</si>
  <si>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</si>
  <si>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</si>
  <si>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</si>
  <si>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</si>
  <si>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</si>
  <si>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</si>
  <si>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</si>
  <si>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</si>
  <si>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</si>
  <si>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</si>
  <si>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</si>
  <si>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</si>
  <si>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</si>
  <si>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</si>
  <si>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</si>
  <si>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</si>
  <si>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</si>
  <si>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</si>
  <si>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</si>
  <si>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</si>
  <si>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</si>
  <si>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</si>
  <si>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</si>
  <si>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</si>
  <si>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</si>
  <si>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</si>
  <si>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</si>
  <si>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</si>
  <si>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</si>
  <si>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</si>
  <si>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</si>
  <si>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</si>
  <si>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</si>
  <si>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</si>
  <si>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</si>
  <si>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</si>
  <si>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</si>
  <si>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</si>
  <si>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</si>
  <si>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</si>
  <si>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</si>
  <si>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</si>
  <si>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</si>
  <si>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</si>
  <si>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</si>
  <si>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</si>
  <si>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</si>
  <si>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</si>
  <si>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</si>
  <si>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</si>
  <si>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</si>
  <si>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</si>
  <si>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</si>
  <si>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</si>
  <si>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</si>
  <si>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</si>
  <si>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</si>
  <si>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</si>
  <si>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</si>
  <si>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</si>
  <si>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</si>
  <si>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</si>
  <si>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</si>
  <si>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</si>
  <si>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</si>
  <si>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</si>
  <si>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</si>
  <si>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</si>
  <si>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</si>
  <si>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</si>
  <si>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</si>
  <si>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</si>
  <si>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</si>
  <si>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</si>
  <si>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</si>
  <si>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</si>
  <si>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</si>
  <si>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</si>
  <si>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</si>
  <si>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</si>
  <si>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</si>
  <si>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</si>
  <si>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</si>
  <si>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</si>
  <si>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</si>
  <si>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</si>
  <si>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</si>
  <si>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</si>
  <si>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</si>
  <si>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</si>
  <si>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</si>
  <si>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</si>
  <si>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</si>
  <si>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</si>
  <si>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</si>
  <si>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</si>
  <si>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</si>
  <si>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</si>
  <si>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</si>
  <si>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</si>
  <si>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</si>
  <si>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</si>
  <si>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</si>
  <si>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</si>
  <si>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</si>
  <si>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</si>
  <si>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</si>
  <si>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</si>
  <si>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</si>
  <si>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</si>
  <si>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</si>
  <si>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</si>
  <si>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</si>
  <si>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</si>
  <si>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</si>
  <si>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</si>
  <si>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</si>
  <si>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</si>
  <si>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</si>
  <si>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</si>
  <si>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</si>
  <si>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</si>
  <si>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</si>
  <si>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</si>
  <si>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</si>
  <si>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</si>
  <si>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</si>
  <si>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</si>
  <si>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</si>
  <si>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</si>
  <si>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</si>
  <si>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</si>
  <si>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</si>
  <si>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</si>
  <si>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</si>
  <si>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</si>
  <si>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</si>
  <si>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</si>
  <si>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</si>
  <si>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</si>
  <si>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</si>
  <si>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</si>
  <si>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</si>
  <si>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</si>
  <si>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</si>
  <si>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</si>
  <si>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</si>
  <si>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</si>
  <si>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</si>
  <si>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</si>
  <si>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</si>
  <si>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</si>
  <si>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</si>
  <si>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</si>
  <si>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</si>
  <si>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</si>
  <si>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</si>
  <si>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</si>
  <si>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</si>
  <si>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</si>
  <si>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</si>
  <si>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</si>
  <si>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</si>
  <si>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</si>
  <si>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</si>
  <si>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</si>
  <si>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</si>
  <si>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</si>
  <si>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</si>
  <si>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</si>
  <si>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</si>
  <si>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</si>
  <si>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</si>
  <si>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</si>
  <si>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</si>
  <si>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</si>
  <si>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</si>
  <si>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</si>
  <si>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</si>
  <si>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</si>
  <si>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</si>
  <si>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</si>
  <si>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</si>
  <si>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</si>
  <si>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</si>
  <si>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</si>
  <si>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</si>
  <si>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</si>
  <si>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</si>
  <si>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</si>
  <si>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</si>
  <si>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</si>
  <si>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</si>
  <si>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</si>
  <si>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</si>
  <si>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</si>
  <si>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</si>
  <si>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</si>
  <si>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</si>
  <si>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</si>
  <si>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</si>
  <si>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</si>
  <si>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</si>
  <si>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</si>
  <si>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</si>
  <si>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</si>
  <si>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</si>
  <si>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</si>
  <si>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</si>
  <si>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</si>
  <si>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</si>
  <si>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</si>
  <si>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</si>
  <si>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</si>
  <si>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</si>
  <si>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</si>
  <si>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</si>
  <si>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</si>
  <si>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</si>
  <si>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</si>
  <si>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</si>
  <si>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</si>
  <si>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</si>
  <si>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</si>
  <si>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</si>
  <si>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</si>
  <si>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</si>
  <si>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</si>
  <si>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</si>
  <si>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</si>
  <si>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</si>
  <si>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</si>
  <si>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</si>
  <si>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</si>
  <si>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</si>
  <si>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</si>
  <si>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</si>
  <si>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</si>
  <si>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</si>
  <si>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</si>
  <si>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</si>
  <si>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</si>
  <si>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</si>
  <si>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</si>
  <si>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</si>
  <si>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</si>
  <si>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</si>
  <si>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</si>
  <si>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</si>
  <si>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</si>
  <si>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</si>
  <si>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</si>
  <si>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</si>
  <si>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</si>
  <si>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</si>
  <si>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</si>
  <si>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</si>
  <si>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</si>
  <si>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</si>
  <si>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</si>
  <si>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</si>
  <si>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</si>
  <si>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</si>
  <si>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</si>
  <si>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</si>
  <si>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</si>
  <si>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</si>
  <si>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</si>
  <si>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</si>
  <si>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</si>
  <si>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</si>
  <si>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</si>
  <si>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</si>
  <si>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</si>
  <si>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</si>
  <si>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</si>
  <si>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</si>
  <si>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</si>
  <si>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</si>
  <si>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</si>
  <si>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</si>
  <si>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</si>
  <si>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</si>
  <si>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</si>
  <si>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</si>
  <si>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</si>
  <si>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</si>
  <si>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</si>
  <si>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</si>
  <si>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</si>
  <si>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</si>
  <si>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</si>
  <si>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</si>
  <si>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</si>
  <si>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</si>
  <si>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</si>
  <si>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</si>
  <si>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</si>
  <si>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</si>
  <si>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</si>
  <si>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</si>
  <si>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</si>
  <si>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</si>
  <si>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</si>
  <si>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</si>
  <si>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</si>
  <si>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</si>
  <si>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</si>
  <si>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</si>
  <si>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</si>
  <si>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</si>
  <si>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</si>
  <si>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</si>
  <si>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</si>
  <si>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</si>
  <si>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</si>
  <si>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</si>
  <si>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</si>
  <si>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</si>
  <si>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</si>
  <si>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</si>
  <si>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</si>
  <si>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</si>
  <si>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</si>
  <si>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</si>
  <si>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</si>
  <si>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</si>
  <si>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</si>
  <si>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</si>
  <si>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</si>
  <si>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</si>
  <si>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</si>
  <si>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</si>
  <si>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</si>
  <si>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</si>
  <si>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</si>
  <si>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</si>
  <si>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</si>
  <si>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</si>
  <si>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</si>
  <si>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</si>
  <si>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</si>
  <si>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</si>
  <si>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</si>
  <si>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</si>
  <si>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</si>
  <si>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</si>
  <si>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</si>
  <si>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</si>
  <si>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</si>
  <si>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</si>
  <si>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</si>
  <si>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</si>
  <si>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</si>
  <si>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</si>
  <si>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</si>
  <si>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</si>
  <si>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</si>
  <si>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</si>
  <si>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</si>
  <si>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</si>
  <si>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</si>
  <si>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</si>
  <si>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</si>
  <si>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</si>
  <si>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</si>
  <si>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</si>
  <si>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</si>
  <si>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</si>
  <si>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</si>
  <si>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</si>
  <si>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</si>
  <si>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</si>
  <si>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</si>
  <si>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</si>
  <si>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</si>
  <si>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</si>
  <si>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</si>
  <si>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</si>
  <si>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</si>
  <si>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</si>
  <si>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</si>
  <si>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</si>
  <si>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</si>
  <si>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</si>
  <si>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</si>
  <si>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</si>
  <si>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</si>
  <si>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</si>
  <si>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</si>
  <si>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</si>
  <si>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</si>
  <si>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</si>
  <si>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</si>
  <si>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</si>
  <si>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</si>
  <si>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</si>
  <si>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</si>
  <si>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</si>
  <si>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</si>
  <si>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</si>
  <si>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</si>
  <si>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</si>
  <si>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</si>
  <si>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</si>
  <si>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</si>
  <si>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</si>
  <si>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</si>
  <si>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</si>
  <si>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</si>
  <si>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</si>
  <si>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</si>
  <si>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</si>
  <si>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</si>
  <si>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</si>
  <si>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</si>
  <si>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</si>
  <si>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</si>
  <si>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</si>
  <si>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</si>
  <si>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</si>
  <si>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</si>
  <si>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</si>
  <si>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</si>
  <si>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</si>
  <si>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</si>
  <si>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</si>
  <si>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</si>
  <si>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</si>
  <si>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</si>
  <si>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</si>
  <si>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</si>
  <si>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</si>
  <si>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</si>
  <si>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</si>
  <si>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</si>
  <si>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</si>
  <si>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</si>
  <si>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</si>
  <si>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</si>
  <si>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</si>
  <si>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</si>
  <si>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</si>
  <si>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</si>
  <si>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</si>
  <si>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</si>
  <si>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</si>
  <si>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</si>
  <si>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</si>
  <si>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</si>
  <si>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</si>
  <si>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</si>
  <si>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</si>
  <si>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</si>
  <si>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</si>
  <si>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</si>
  <si>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</si>
  <si>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</si>
  <si>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</si>
  <si>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</si>
  <si>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</si>
  <si>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</si>
  <si>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</si>
  <si>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</si>
  <si>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</si>
  <si>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</si>
  <si>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</si>
  <si>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</si>
  <si>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</si>
  <si>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</si>
  <si>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</si>
  <si>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</si>
  <si>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</si>
  <si>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</si>
  <si>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</si>
  <si>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</si>
  <si>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</si>
  <si>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</si>
  <si>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</si>
  <si>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</si>
  <si>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</si>
  <si>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</si>
  <si>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</si>
  <si>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</si>
  <si>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</si>
  <si>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</si>
  <si>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</si>
  <si>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</si>
  <si>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</si>
  <si>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</si>
  <si>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</si>
  <si>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</si>
  <si>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</si>
  <si>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</si>
  <si>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</si>
  <si>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</si>
  <si>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</si>
  <si>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</si>
  <si>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</si>
  <si>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</si>
  <si>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</si>
  <si>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</si>
  <si>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</si>
  <si>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</si>
  <si>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</si>
  <si>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</si>
  <si>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</si>
  <si>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</si>
  <si>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</si>
  <si>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</si>
  <si>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</si>
  <si>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</si>
  <si>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</si>
  <si>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</si>
  <si>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</si>
  <si>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</si>
  <si>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</si>
  <si>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</si>
  <si>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</si>
  <si>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</si>
  <si>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</si>
  <si>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</si>
  <si>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</si>
  <si>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</si>
  <si>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</si>
  <si>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</si>
  <si>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</si>
  <si>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</si>
  <si>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</si>
  <si>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</si>
  <si>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</si>
  <si>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</si>
  <si>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</si>
  <si>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</si>
  <si>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</si>
  <si>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</si>
  <si>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</si>
  <si>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</si>
  <si>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</si>
  <si>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</si>
  <si>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</si>
  <si>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</si>
  <si>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</si>
  <si>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</si>
  <si>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</si>
  <si>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</si>
  <si>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</si>
  <si>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</si>
  <si>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</si>
  <si>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</si>
  <si>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</si>
  <si>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</si>
  <si>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</si>
  <si>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</si>
  <si>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</si>
  <si>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</si>
  <si>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</si>
  <si>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</si>
  <si>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</si>
  <si>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</si>
  <si>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</si>
  <si>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</si>
  <si>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</si>
  <si>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</si>
  <si>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</si>
  <si>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</si>
  <si>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</si>
  <si>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</si>
  <si>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</si>
  <si>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</si>
  <si>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</si>
  <si>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</si>
  <si>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</si>
  <si>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</si>
  <si>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</si>
  <si>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</si>
  <si>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</si>
  <si>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</si>
  <si>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</si>
  <si>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</si>
  <si>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</si>
  <si>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</si>
  <si>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</si>
  <si>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</si>
  <si>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</si>
  <si>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</si>
  <si>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</si>
  <si>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</si>
  <si>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</si>
  <si>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</si>
  <si>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</si>
  <si>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</si>
  <si>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</si>
  <si>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</si>
  <si>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</si>
  <si>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</si>
  <si>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</si>
  <si>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</si>
  <si>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</si>
  <si>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</si>
  <si>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</si>
  <si>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</si>
  <si>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</si>
  <si>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</si>
  <si>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</si>
  <si>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</si>
  <si>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</si>
  <si>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</si>
  <si>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</si>
  <si>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</si>
  <si>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</si>
  <si>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</si>
  <si>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</si>
  <si>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</si>
  <si>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</si>
  <si>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</si>
  <si>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</si>
  <si>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</si>
  <si>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</si>
  <si>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</si>
  <si>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</si>
  <si>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</si>
  <si>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</si>
  <si>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</si>
  <si>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</si>
  <si>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</si>
  <si>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</si>
  <si>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</si>
  <si>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</si>
  <si>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</si>
  <si>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</si>
  <si>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</si>
  <si>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</si>
  <si>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</si>
  <si>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</si>
  <si>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</si>
  <si>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</si>
  <si>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</si>
  <si>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</si>
  <si>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</si>
  <si>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</si>
  <si>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</si>
  <si>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</si>
  <si>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</si>
  <si>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</si>
  <si>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</si>
  <si>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</si>
  <si>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</si>
  <si>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</si>
  <si>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</si>
  <si>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</si>
  <si>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</si>
  <si>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</si>
  <si>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</si>
  <si>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</si>
  <si>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</si>
  <si>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</si>
  <si>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</si>
  <si>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</si>
  <si>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</si>
  <si>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</si>
  <si>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</si>
  <si>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</si>
  <si>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</si>
  <si>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</si>
  <si>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</si>
  <si>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</si>
  <si>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</si>
  <si>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</si>
  <si>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</si>
  <si>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</si>
  <si>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</si>
  <si>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</si>
  <si>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</si>
  <si>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</si>
  <si>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</si>
  <si>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</si>
  <si>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</si>
  <si>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</si>
  <si>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</si>
  <si>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</si>
  <si>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</si>
  <si>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</si>
  <si>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</si>
  <si>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</si>
  <si>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</si>
  <si>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</si>
  <si>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</si>
  <si>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</si>
  <si>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</si>
  <si>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</si>
  <si>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</si>
  <si>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</si>
  <si>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</si>
  <si>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</si>
  <si>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</si>
  <si>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</si>
  <si>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</si>
  <si>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</si>
  <si>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</si>
  <si>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</si>
  <si>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</si>
  <si>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</si>
  <si>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</si>
  <si>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</si>
  <si>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</si>
  <si>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</si>
  <si>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</si>
  <si>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</si>
  <si>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</si>
  <si>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</si>
  <si>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</si>
  <si>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</si>
  <si>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</si>
  <si>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</si>
  <si>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</si>
  <si>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</si>
  <si>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</si>
  <si>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</si>
  <si>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</si>
  <si>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</si>
  <si>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</si>
  <si>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</si>
  <si>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</si>
  <si>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</si>
  <si>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</si>
  <si>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</si>
  <si>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</si>
  <si>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</si>
  <si>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</si>
  <si>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</si>
  <si>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</si>
  <si>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</si>
  <si>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</si>
  <si>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</si>
  <si>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</si>
  <si>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</si>
  <si>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</si>
  <si>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</si>
  <si>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</si>
  <si>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</si>
  <si>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</si>
  <si>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</si>
  <si>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</si>
  <si>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</si>
  <si>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</si>
  <si>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</si>
  <si>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</si>
  <si>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</si>
  <si>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</si>
  <si>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</si>
  <si>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</si>
  <si>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</si>
  <si>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</si>
  <si>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</si>
  <si>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</si>
  <si>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</si>
  <si>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</si>
  <si>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</si>
  <si>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</si>
  <si>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</si>
  <si>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</si>
  <si>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</si>
  <si>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</si>
  <si>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</si>
  <si>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</si>
  <si>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</si>
  <si>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</si>
  <si>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</si>
  <si>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</si>
  <si>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</si>
  <si>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</si>
  <si>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</si>
  <si>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</si>
  <si>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</si>
  <si>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</si>
  <si>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</si>
  <si>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</si>
  <si>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</si>
  <si>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</si>
  <si>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</si>
  <si>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</si>
  <si>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</si>
  <si>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</si>
  <si>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</si>
  <si>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</si>
  <si>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</si>
  <si>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</si>
  <si>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</si>
  <si>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</si>
  <si>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</si>
  <si>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</si>
  <si>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</si>
  <si>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</si>
  <si>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</si>
  <si>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</si>
  <si>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</si>
  <si>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</si>
  <si>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</si>
  <si>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</si>
  <si>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</si>
  <si>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</si>
  <si>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</si>
  <si>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</si>
  <si>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</si>
  <si>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</si>
  <si>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</si>
  <si>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</si>
  <si>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</si>
  <si>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</si>
  <si>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</si>
  <si>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</si>
  <si>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</si>
  <si>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</si>
  <si>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</si>
  <si>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</si>
  <si>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</si>
  <si>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</si>
  <si>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</si>
  <si>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</si>
  <si>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</si>
  <si>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</si>
  <si>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</si>
  <si>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</si>
  <si>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</si>
  <si>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</si>
  <si>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</si>
  <si>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</si>
  <si>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</si>
  <si>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</si>
  <si>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</si>
  <si>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</si>
  <si>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</si>
  <si>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</si>
  <si>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</si>
  <si>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</si>
  <si>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</si>
  <si>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</si>
  <si>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</si>
  <si>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</si>
  <si>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</si>
  <si>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</si>
  <si>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</si>
  <si>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</si>
  <si>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</si>
  <si>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</si>
  <si>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</si>
  <si>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</si>
  <si>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</si>
  <si>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</si>
  <si>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</si>
  <si>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</si>
  <si>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</si>
  <si>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</si>
  <si>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</si>
  <si>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</si>
  <si>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</si>
  <si>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</si>
  <si>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</si>
  <si>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</si>
  <si>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</si>
  <si>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</si>
  <si>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</si>
  <si>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</si>
  <si>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</si>
  <si>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</si>
  <si>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</si>
  <si>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</si>
  <si>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</si>
  <si>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</si>
  <si>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</si>
  <si>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</si>
  <si>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</si>
  <si>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</si>
  <si>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</si>
  <si>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</si>
  <si>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</si>
  <si>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</si>
  <si>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</si>
  <si>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</si>
  <si>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</si>
  <si>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</si>
  <si>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</si>
  <si>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</si>
  <si>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</si>
  <si>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</si>
  <si>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</si>
  <si>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</si>
  <si>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</si>
  <si>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</si>
  <si>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</si>
  <si>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</si>
  <si>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</si>
  <si>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</si>
  <si>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</si>
  <si>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</si>
  <si>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</si>
  <si>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</si>
  <si>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</si>
  <si>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</si>
  <si>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</si>
  <si>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</si>
  <si>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</si>
  <si>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</si>
  <si>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</si>
  <si>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</si>
  <si>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</si>
  <si>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</si>
  <si>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</si>
  <si>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</si>
  <si>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</si>
  <si>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</si>
  <si>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</si>
  <si>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</si>
  <si>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</si>
  <si>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</si>
  <si>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</si>
  <si>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</si>
  <si>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</si>
  <si>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</si>
  <si>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</si>
  <si>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</si>
  <si>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</si>
  <si>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</si>
  <si>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</si>
  <si>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</si>
  <si>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</si>
  <si>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</si>
  <si>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</si>
  <si>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</si>
  <si>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</si>
  <si>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</si>
  <si>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</si>
  <si>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</si>
  <si>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</si>
  <si>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</si>
  <si>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</si>
  <si>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</si>
  <si>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</si>
  <si>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</si>
  <si>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</si>
  <si>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</si>
  <si>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</si>
  <si>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</si>
  <si>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</si>
  <si>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</si>
  <si>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</si>
  <si>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</si>
  <si>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</si>
  <si>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</si>
  <si>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</si>
  <si>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</si>
  <si>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</si>
  <si>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</si>
  <si>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</si>
  <si>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</si>
  <si>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</si>
  <si>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</si>
  <si>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</si>
  <si>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</si>
  <si>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</si>
  <si>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</si>
  <si>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</si>
  <si>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</si>
  <si>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</si>
  <si>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</si>
  <si>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</si>
  <si>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</si>
  <si>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</si>
  <si>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</si>
  <si>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</si>
  <si>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</si>
  <si>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</si>
  <si>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</si>
  <si>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</si>
  <si>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</si>
  <si>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</si>
  <si>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</si>
  <si>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</si>
  <si>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</si>
  <si>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</si>
  <si>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</si>
  <si>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</si>
  <si>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</si>
  <si>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</si>
  <si>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</si>
  <si>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</si>
  <si>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</si>
  <si>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</si>
  <si>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</si>
  <si>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</si>
  <si>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</si>
  <si>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</si>
  <si>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</si>
  <si>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</si>
  <si>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</si>
  <si>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</si>
  <si>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</si>
  <si>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</si>
  <si>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</si>
  <si>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</si>
  <si>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</si>
  <si>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</si>
  <si>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</si>
  <si>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</si>
  <si>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</si>
  <si>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</si>
  <si>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</si>
  <si>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</si>
  <si>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</si>
  <si>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</si>
  <si>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</si>
  <si>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</si>
  <si>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</si>
  <si>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</si>
  <si>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</si>
  <si>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</si>
  <si>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</si>
  <si>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</si>
  <si>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</si>
  <si>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</si>
  <si>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</si>
  <si>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</si>
  <si>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</si>
  <si>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</si>
  <si>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</si>
  <si>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</si>
  <si>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</si>
  <si>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</si>
  <si>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</si>
  <si>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</si>
  <si>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</si>
  <si>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</si>
  <si>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</si>
  <si>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</si>
  <si>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</si>
  <si>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</si>
  <si>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</si>
  <si>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</si>
  <si>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</si>
  <si>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</si>
  <si>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</si>
  <si>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</si>
  <si>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</si>
  <si>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</si>
  <si>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</si>
  <si>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</si>
  <si>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</si>
  <si>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</si>
  <si>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</si>
  <si>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</si>
  <si>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</si>
  <si>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</si>
  <si>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</si>
  <si>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</si>
  <si>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</si>
  <si>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</si>
  <si>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</si>
  <si>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</si>
  <si>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</si>
  <si>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</si>
  <si>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</si>
  <si>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</si>
  <si>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</si>
  <si>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</si>
  <si>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</si>
  <si>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</si>
  <si>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</si>
  <si>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</si>
  <si>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</si>
  <si>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</si>
  <si>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</si>
  <si>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</si>
  <si>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</si>
  <si>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</si>
  <si>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</si>
  <si>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</si>
  <si>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</si>
  <si>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</si>
  <si>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</si>
  <si>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</si>
  <si>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</si>
  <si>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</si>
  <si>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</si>
  <si>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</si>
  <si>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</si>
  <si>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</si>
  <si>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</si>
  <si>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</si>
  <si>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</si>
  <si>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</si>
  <si>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</si>
  <si>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</si>
  <si>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</si>
  <si>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</si>
  <si>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</si>
  <si>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</si>
  <si>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</si>
  <si>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</si>
  <si>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</si>
  <si>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</si>
  <si>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</si>
  <si>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</si>
  <si>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</si>
  <si>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</si>
  <si>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</si>
  <si>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</si>
  <si>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</si>
  <si>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</si>
  <si>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</si>
  <si>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</si>
  <si>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</si>
  <si>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</si>
  <si>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</si>
  <si>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</si>
  <si>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</si>
  <si>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</si>
  <si>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</si>
  <si>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</si>
  <si>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</si>
  <si>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</si>
  <si>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</si>
  <si>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</si>
  <si>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</si>
  <si>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</si>
  <si>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</si>
  <si>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</si>
  <si>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</si>
  <si>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</si>
  <si>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</si>
  <si>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</si>
  <si>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</si>
  <si>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</si>
  <si>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</si>
  <si>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</si>
  <si>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</si>
  <si>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</si>
  <si>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</si>
  <si>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</si>
  <si>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</si>
  <si>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</si>
  <si>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</si>
  <si>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</si>
  <si>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</si>
  <si>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</si>
  <si>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</si>
  <si>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</si>
  <si>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</si>
  <si>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</si>
  <si>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</si>
  <si>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</si>
  <si>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</si>
  <si>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</si>
  <si>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</si>
  <si>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</si>
  <si>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</si>
  <si>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</si>
  <si>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</si>
  <si>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</si>
  <si>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</si>
  <si>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</si>
  <si>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</si>
  <si>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</si>
  <si>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</si>
  <si>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</si>
  <si>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</si>
  <si>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</si>
  <si>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</si>
  <si>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</si>
  <si>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</si>
  <si>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</si>
  <si>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</si>
  <si>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</si>
  <si>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</si>
  <si>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</si>
  <si>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</si>
  <si>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</si>
  <si>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</si>
  <si>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</si>
  <si>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</si>
  <si>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</si>
  <si>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</si>
  <si>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</si>
  <si>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</si>
  <si>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</si>
  <si>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</si>
  <si>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</si>
  <si>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</si>
  <si>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</si>
  <si>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</si>
  <si>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</si>
  <si>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</si>
  <si>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</si>
  <si>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</si>
  <si>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</si>
  <si>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</si>
  <si>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</si>
  <si>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</si>
  <si>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</si>
  <si>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</si>
  <si>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</si>
  <si>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</si>
  <si>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</si>
  <si>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</si>
  <si>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</si>
  <si>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</si>
  <si>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</si>
  <si>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</si>
  <si>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</si>
  <si>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</si>
  <si>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</si>
  <si>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</si>
  <si>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</si>
  <si>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</si>
  <si>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</si>
  <si>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</si>
  <si>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</si>
  <si>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</si>
  <si>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</si>
  <si>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</si>
  <si>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</si>
  <si>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</si>
  <si>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</si>
  <si>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</si>
  <si>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</si>
  <si>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</si>
  <si>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</si>
  <si>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</si>
  <si>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</si>
  <si>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</si>
  <si>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</si>
  <si>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</si>
  <si>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</si>
  <si>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</si>
  <si>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</si>
  <si>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</si>
  <si>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</si>
  <si>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</si>
  <si>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</si>
  <si>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</si>
  <si>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</si>
  <si>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</si>
  <si>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</si>
  <si>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</si>
  <si>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</si>
  <si>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</si>
  <si>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</si>
  <si>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</si>
  <si>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</si>
  <si>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</si>
  <si>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</si>
  <si>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</si>
  <si>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</si>
  <si>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</si>
  <si>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</si>
  <si>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</si>
  <si>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</si>
  <si>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</si>
  <si>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</si>
  <si>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</si>
  <si>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</si>
  <si>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</si>
  <si>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</si>
  <si>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</si>
  <si>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</si>
  <si>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</si>
  <si>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</si>
  <si>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</si>
  <si>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</si>
  <si>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</si>
  <si>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</si>
  <si>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</si>
  <si>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</si>
  <si>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</si>
  <si>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</si>
  <si>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</si>
  <si>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</si>
  <si>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</si>
  <si>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</si>
  <si>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</si>
  <si>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</si>
  <si>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</si>
  <si>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</si>
  <si>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</si>
  <si>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</si>
  <si>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</si>
  <si>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</si>
  <si>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</si>
  <si>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</si>
  <si>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</si>
  <si>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</si>
  <si>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</si>
  <si>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</si>
  <si>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</si>
  <si>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</si>
  <si>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</si>
  <si>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</si>
  <si>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</si>
  <si>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</si>
  <si>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</si>
  <si>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</si>
  <si>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</si>
  <si>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</si>
  <si>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</si>
  <si>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</si>
  <si>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</si>
  <si>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</si>
  <si>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</si>
  <si>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</si>
  <si>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</si>
  <si>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</si>
  <si>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</si>
  <si>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</si>
  <si>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</si>
  <si>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</si>
  <si>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</si>
  <si>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</si>
  <si>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</si>
  <si>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</si>
  <si>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</si>
  <si>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</si>
  <si>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</si>
  <si>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</si>
  <si>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</si>
  <si>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</si>
  <si>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</si>
  <si>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</si>
  <si>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</si>
  <si>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</si>
  <si>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</si>
  <si>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</si>
  <si>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</si>
  <si>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</si>
  <si>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</si>
  <si>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</si>
  <si>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</si>
  <si>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</si>
  <si>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</si>
  <si>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</si>
  <si>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</si>
  <si>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</si>
  <si>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</si>
  <si>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</si>
  <si>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</si>
  <si>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</si>
  <si>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</si>
  <si>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</si>
  <si>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</si>
  <si>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</si>
  <si>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</si>
  <si>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</si>
  <si>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</si>
  <si>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</si>
  <si>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</si>
  <si>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</si>
  <si>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</si>
  <si>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</si>
  <si>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</si>
  <si>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</si>
  <si>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</si>
  <si>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</si>
  <si>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</si>
  <si>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</si>
  <si>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</si>
  <si>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</si>
  <si>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</si>
  <si>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</si>
  <si>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</si>
  <si>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</si>
  <si>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</si>
  <si>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</si>
  <si>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</si>
  <si>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</si>
  <si>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</si>
  <si>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</si>
  <si>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</si>
  <si>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</si>
  <si>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</si>
  <si>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</si>
  <si>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</si>
  <si>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</si>
  <si>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</si>
  <si>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</si>
  <si>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</si>
  <si>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</si>
  <si>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</si>
  <si>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</si>
  <si>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</si>
  <si>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</si>
  <si>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</si>
  <si>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</si>
  <si>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</si>
  <si>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</si>
  <si>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</si>
  <si>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</si>
  <si>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</si>
  <si>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</si>
  <si>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</si>
  <si>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</si>
  <si>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</si>
  <si>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</si>
  <si>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</si>
  <si>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</si>
  <si>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</si>
  <si>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</si>
  <si>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</si>
  <si>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</si>
  <si>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</si>
  <si>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</si>
  <si>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</si>
  <si>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</si>
  <si>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</si>
  <si>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</si>
  <si>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</si>
  <si>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</si>
  <si>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</si>
  <si>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</si>
  <si>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</si>
  <si>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</si>
  <si>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</si>
  <si>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</si>
  <si>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</si>
  <si>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</si>
  <si>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</si>
  <si>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</si>
  <si>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</si>
  <si>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</si>
  <si>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</si>
  <si>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</si>
  <si>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</si>
  <si>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</si>
  <si>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</si>
  <si>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</si>
  <si>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</si>
  <si>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</si>
  <si>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</si>
  <si>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</si>
  <si>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</si>
  <si>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</si>
  <si>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</si>
  <si>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</si>
  <si>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</si>
  <si>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</si>
  <si>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</si>
  <si>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</si>
  <si>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</si>
  <si>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</si>
  <si>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</si>
  <si>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</si>
  <si>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</si>
  <si>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</si>
  <si>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</si>
  <si>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</si>
  <si>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</si>
  <si>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</si>
  <si>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</si>
  <si>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</si>
  <si>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</si>
  <si>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</si>
  <si>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</si>
  <si>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</si>
  <si>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</si>
  <si>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</si>
  <si>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</si>
  <si>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</si>
  <si>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</si>
  <si>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</si>
  <si>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</si>
  <si>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</si>
  <si>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</si>
  <si>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</si>
  <si>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</si>
  <si>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</si>
  <si>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</si>
  <si>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</si>
  <si>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</si>
  <si>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</si>
  <si>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</si>
  <si>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</si>
  <si>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</si>
  <si>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</si>
  <si>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</si>
  <si>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</si>
  <si>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</si>
  <si>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</si>
  <si>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</si>
  <si>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</si>
  <si>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</si>
  <si>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</si>
  <si>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</si>
  <si>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</si>
  <si>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</si>
  <si>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</si>
  <si>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</si>
  <si>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</si>
  <si>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</si>
  <si>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</si>
  <si>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</si>
  <si>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</si>
  <si>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</si>
  <si>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</si>
  <si>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</si>
  <si>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</si>
  <si>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</si>
  <si>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</si>
  <si>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</si>
  <si>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</si>
  <si>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</si>
  <si>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</si>
  <si>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</si>
  <si>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</si>
  <si>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</si>
  <si>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</si>
  <si>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</si>
  <si>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</si>
  <si>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</si>
  <si>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</si>
  <si>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</si>
  <si>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</si>
  <si>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</si>
  <si>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</si>
  <si>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</si>
  <si>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</si>
  <si>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</si>
  <si>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</si>
  <si>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</si>
  <si>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</si>
  <si>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</si>
  <si>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</si>
  <si>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</si>
  <si>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</si>
  <si>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</si>
  <si>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</si>
  <si>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</si>
  <si>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</si>
  <si>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</si>
  <si>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</si>
  <si>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</si>
  <si>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</si>
  <si>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</si>
  <si>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</si>
  <si>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</si>
  <si>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</si>
  <si>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</si>
  <si>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</si>
  <si>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</si>
  <si>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</si>
  <si>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</si>
  <si>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</si>
  <si>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</si>
  <si>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</si>
  <si>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</si>
  <si>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</si>
  <si>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</si>
  <si>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</si>
  <si>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</si>
  <si>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</si>
  <si>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</si>
  <si>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</si>
  <si>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</si>
  <si>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</si>
  <si>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</si>
  <si>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</si>
  <si>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</si>
  <si>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</si>
  <si>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</si>
  <si>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</si>
  <si>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</si>
  <si>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</si>
  <si>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</si>
  <si>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</si>
  <si>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</si>
  <si>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</si>
  <si>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</si>
  <si>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</si>
  <si>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</si>
  <si>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</si>
  <si>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</si>
  <si>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</si>
  <si>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</si>
  <si>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</si>
  <si>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</si>
  <si>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</si>
  <si>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</si>
  <si>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</si>
  <si>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</si>
  <si>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</si>
  <si>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</si>
  <si>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</si>
  <si>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</si>
  <si>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</si>
  <si>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</si>
  <si>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</si>
  <si>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</si>
  <si>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</si>
  <si>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</si>
  <si>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</si>
  <si>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</si>
  <si>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</si>
  <si>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</si>
  <si>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</si>
  <si>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</si>
  <si>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</si>
  <si>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</si>
  <si>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</si>
  <si>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</si>
  <si>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</si>
  <si>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</si>
  <si>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</si>
  <si>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</si>
  <si>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</si>
  <si>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</si>
  <si>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</si>
  <si>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</si>
  <si>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</si>
  <si>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</si>
  <si>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</si>
  <si>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</si>
  <si>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</si>
  <si>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</si>
  <si>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</si>
  <si>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</si>
  <si>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</si>
  <si>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</si>
  <si>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</si>
  <si>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</si>
  <si>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</si>
  <si>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</si>
  <si>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</si>
  <si>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</si>
  <si>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</si>
  <si>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</si>
  <si>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</si>
  <si>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</si>
  <si>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</si>
  <si>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</si>
  <si>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</si>
  <si>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</si>
  <si>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</si>
  <si>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</si>
  <si>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</si>
  <si>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</si>
  <si>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</si>
  <si>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</si>
  <si>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</si>
  <si>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</si>
  <si>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</si>
  <si>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</si>
  <si>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</si>
  <si>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</si>
  <si>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</si>
  <si>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</si>
  <si>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</si>
  <si>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</si>
  <si>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</si>
  <si>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</si>
  <si>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</si>
  <si>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</si>
  <si>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</si>
  <si>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</si>
  <si>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</si>
  <si>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</si>
  <si>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</si>
  <si>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</si>
  <si>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</si>
  <si>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</si>
  <si>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</si>
  <si>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</si>
  <si>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</si>
  <si>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</si>
  <si>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</si>
  <si>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</si>
  <si>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</si>
  <si>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</si>
  <si>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</si>
  <si>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</si>
  <si>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</si>
  <si>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</si>
  <si>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</si>
  <si>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</si>
  <si>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</si>
  <si>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</si>
  <si>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</si>
  <si>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</si>
  <si>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</si>
  <si>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</si>
  <si>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</si>
  <si>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</si>
  <si>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</si>
  <si>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</si>
  <si>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</si>
  <si>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</si>
  <si>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</si>
  <si>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</si>
  <si>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</si>
  <si>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</si>
  <si>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</si>
  <si>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</si>
  <si>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</si>
  <si>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</si>
  <si>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</si>
  <si>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</si>
  <si>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</si>
  <si>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</si>
  <si>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</si>
  <si>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</si>
  <si>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</si>
  <si>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</si>
  <si>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</si>
  <si>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</si>
  <si>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</si>
  <si>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</si>
  <si>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</si>
  <si>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</si>
  <si>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</si>
  <si>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</si>
  <si>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</si>
  <si>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</si>
  <si>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</si>
  <si>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</si>
  <si>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</si>
  <si>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</si>
  <si>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</si>
  <si>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</si>
  <si>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</si>
  <si>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</si>
  <si>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</si>
  <si>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</si>
  <si>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</si>
  <si>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</si>
  <si>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</si>
  <si>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</si>
  <si>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</si>
  <si>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</si>
  <si>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</si>
  <si>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</si>
  <si>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</si>
  <si>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</si>
  <si>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</si>
  <si>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</si>
  <si>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</si>
  <si>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</si>
  <si>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</si>
  <si>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</si>
  <si>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</si>
  <si>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</si>
  <si>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</si>
  <si>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</si>
  <si>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</si>
  <si>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</si>
  <si>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</si>
  <si>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</si>
  <si>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</si>
  <si>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</si>
  <si>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</si>
  <si>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</si>
  <si>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</si>
  <si>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</si>
  <si>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</si>
  <si>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</si>
  <si>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</si>
  <si>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</si>
  <si>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</si>
  <si>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</si>
  <si>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</si>
  <si>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</si>
  <si>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</si>
  <si>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</si>
  <si>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</si>
  <si>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</si>
  <si>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</si>
  <si>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</si>
  <si>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</si>
  <si>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</si>
  <si>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</si>
  <si>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</si>
  <si>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</si>
  <si>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</si>
  <si>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</si>
  <si>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</si>
  <si>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</si>
  <si>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</si>
  <si>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</si>
  <si>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</si>
  <si>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</si>
  <si>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</si>
  <si>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</si>
  <si>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</si>
  <si>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</si>
  <si>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</si>
  <si>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</si>
  <si>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</si>
  <si>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</si>
  <si>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</si>
  <si>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</si>
  <si>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</si>
  <si>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</si>
  <si>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</si>
  <si>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</si>
  <si>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</si>
  <si>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</si>
  <si>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</si>
  <si>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</si>
  <si>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</si>
  <si>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</si>
  <si>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</si>
  <si>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</si>
  <si>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</si>
  <si>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</si>
  <si>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</si>
  <si>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</si>
  <si>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</si>
  <si>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</si>
  <si>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</si>
  <si>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</si>
  <si>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</si>
  <si>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</si>
  <si>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</si>
  <si>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</si>
  <si>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</si>
  <si>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</si>
  <si>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</si>
  <si>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</si>
  <si>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</si>
  <si>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</si>
  <si>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</si>
  <si>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</si>
  <si>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</si>
  <si>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</si>
  <si>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</si>
  <si>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</si>
  <si>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</si>
  <si>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</si>
  <si>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</si>
  <si>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</si>
  <si>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</si>
  <si>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</si>
  <si>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</si>
  <si>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</si>
  <si>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</si>
  <si>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</si>
  <si>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</si>
  <si>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</si>
  <si>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</si>
  <si>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</si>
  <si>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</si>
  <si>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</si>
  <si>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</si>
  <si>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</si>
  <si>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</si>
  <si>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</si>
  <si>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</si>
  <si>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</si>
  <si>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</si>
  <si>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</si>
  <si>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</si>
  <si>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</si>
  <si>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</si>
  <si>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</si>
  <si>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</si>
  <si>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</si>
  <si>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</si>
  <si>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</si>
  <si>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</si>
  <si>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</si>
  <si>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</si>
  <si>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</si>
  <si>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</si>
  <si>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</si>
  <si>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</si>
  <si>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</si>
  <si>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</si>
  <si>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</si>
  <si>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</si>
  <si>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</si>
  <si>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</si>
  <si>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</si>
  <si>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</si>
  <si>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</si>
  <si>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</si>
  <si>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</si>
  <si>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</si>
  <si>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</si>
  <si>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</si>
  <si>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</si>
  <si>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</si>
  <si>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</si>
  <si>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</si>
  <si>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</si>
  <si>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</si>
  <si>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</si>
  <si>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</si>
  <si>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</si>
  <si>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</si>
  <si>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</si>
  <si>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</si>
  <si>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</si>
  <si>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</si>
  <si>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</si>
  <si>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</si>
  <si>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</si>
  <si>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</si>
  <si>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</si>
  <si>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</si>
  <si>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</si>
  <si>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</si>
  <si>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</si>
  <si>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</si>
  <si>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</si>
  <si>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</si>
  <si>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</si>
  <si>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</si>
  <si>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</si>
  <si>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</si>
  <si>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</si>
  <si>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</si>
  <si>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</si>
  <si>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</si>
  <si>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</si>
  <si>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</si>
  <si>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</si>
  <si>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</si>
  <si>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</si>
  <si>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</si>
  <si>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</si>
  <si>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</si>
  <si>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</si>
  <si>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</si>
  <si>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</si>
  <si>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</si>
  <si>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</si>
  <si>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</si>
  <si>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</si>
  <si>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</si>
  <si>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</si>
  <si>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</si>
  <si>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</si>
  <si>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</si>
  <si>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</si>
  <si>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</si>
  <si>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</si>
  <si>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</si>
  <si>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</si>
  <si>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</si>
  <si>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</si>
  <si>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</si>
  <si>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</si>
  <si>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</si>
  <si>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</si>
  <si>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</si>
  <si>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</si>
  <si>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</si>
  <si>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</si>
  <si>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</si>
  <si>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</si>
  <si>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</si>
  <si>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</si>
  <si>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</si>
  <si>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</si>
  <si>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</si>
  <si>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</si>
  <si>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</si>
  <si>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</si>
  <si>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</si>
  <si>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</si>
  <si>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</si>
  <si>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</si>
  <si>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</si>
  <si>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</si>
  <si>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</si>
  <si>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</si>
  <si>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</si>
  <si>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</si>
  <si>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</si>
  <si>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</si>
  <si>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</si>
  <si>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</si>
  <si>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</si>
  <si>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</si>
  <si>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</si>
  <si>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</si>
  <si>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</si>
  <si>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</si>
  <si>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</si>
  <si>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</si>
  <si>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</si>
  <si>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</si>
  <si>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</si>
  <si>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</si>
  <si>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</si>
  <si>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</si>
  <si>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</si>
  <si>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</si>
  <si>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</si>
  <si>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</si>
  <si>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</si>
  <si>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</si>
  <si>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</si>
  <si>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</si>
  <si>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</si>
  <si>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</si>
  <si>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</si>
  <si>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</si>
  <si>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</si>
  <si>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</si>
  <si>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</si>
  <si>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</si>
  <si>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</si>
  <si>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</si>
  <si>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</si>
  <si>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</si>
  <si>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</si>
  <si>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</si>
  <si>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</si>
  <si>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</si>
  <si>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</si>
  <si>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</si>
  <si>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</si>
  <si>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</si>
  <si>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</si>
  <si>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</si>
  <si>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</si>
  <si>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</si>
  <si>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</si>
  <si>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</si>
  <si>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</si>
  <si>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</si>
  <si>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</si>
  <si>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</si>
  <si>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</si>
  <si>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</si>
  <si>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</si>
  <si>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</si>
  <si>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</si>
  <si>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</si>
  <si>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</si>
  <si>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</si>
  <si>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</si>
  <si>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</si>
  <si>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</si>
  <si>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</si>
  <si>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</si>
  <si>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</si>
  <si>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</si>
  <si>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</si>
  <si>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</si>
  <si>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</si>
  <si>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</si>
  <si>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</si>
  <si>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</si>
  <si>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</si>
  <si>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</si>
  <si>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</si>
  <si>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</si>
  <si>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</si>
  <si>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</si>
  <si>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</si>
  <si>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</si>
  <si>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</si>
  <si>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</si>
  <si>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</si>
  <si>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</si>
  <si>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</si>
  <si>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</si>
  <si>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</si>
  <si>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</si>
  <si>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</si>
  <si>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</si>
  <si>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</si>
  <si>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</si>
  <si>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</si>
  <si>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</si>
  <si>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</si>
  <si>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</si>
  <si>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</si>
  <si>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</si>
  <si>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</si>
  <si>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</si>
  <si>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</si>
  <si>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</si>
  <si>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</si>
  <si>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</si>
  <si>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</si>
  <si>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</si>
  <si>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</si>
  <si>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</si>
  <si>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</si>
  <si>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</si>
  <si>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</si>
  <si>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</si>
  <si>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</si>
  <si>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</si>
  <si>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</si>
  <si>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</si>
  <si>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</si>
  <si>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</si>
  <si>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</si>
  <si>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</si>
  <si>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</si>
  <si>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</si>
  <si>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</si>
  <si>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</si>
  <si>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</si>
  <si>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</si>
  <si>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</si>
  <si>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</si>
  <si>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</si>
  <si>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</si>
  <si>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</si>
  <si>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</si>
  <si>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</si>
  <si>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</si>
  <si>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</si>
  <si>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</si>
  <si>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</si>
  <si>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</si>
  <si>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</si>
  <si>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</si>
  <si>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</si>
  <si>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</si>
  <si>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</si>
  <si>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</si>
  <si>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</si>
  <si>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</si>
  <si>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</si>
  <si>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</si>
  <si>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</si>
  <si>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</si>
  <si>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</si>
  <si>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</si>
  <si>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</si>
  <si>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</si>
  <si>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</si>
  <si>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</si>
  <si>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</si>
  <si>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</si>
  <si>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</si>
  <si>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</si>
  <si>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</si>
  <si>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</si>
  <si>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</si>
  <si>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</si>
  <si>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</si>
  <si>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</si>
  <si>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</si>
  <si>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</si>
  <si>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</si>
  <si>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</si>
  <si>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</si>
  <si>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</si>
  <si>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</si>
  <si>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</si>
  <si>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</si>
  <si>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</si>
  <si>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</si>
  <si>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</si>
  <si>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</si>
  <si>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</si>
  <si>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</si>
  <si>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</si>
  <si>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</si>
  <si>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</si>
  <si>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</si>
  <si>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</si>
  <si>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</si>
  <si>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</si>
  <si>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</si>
  <si>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</si>
  <si>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</si>
  <si>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</si>
  <si>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</si>
  <si>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</si>
  <si>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</si>
  <si>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</si>
  <si>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</si>
  <si>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</si>
  <si>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</si>
  <si>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</si>
  <si>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</si>
  <si>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</si>
  <si>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</si>
  <si>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</si>
  <si>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</si>
  <si>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</si>
  <si>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</si>
  <si>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</si>
  <si>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</si>
  <si>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</si>
  <si>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</si>
  <si>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</si>
  <si>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</si>
  <si>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</si>
  <si>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</si>
  <si>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</si>
  <si>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</si>
  <si>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</si>
  <si>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</si>
  <si>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</si>
  <si>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</si>
  <si>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</si>
  <si>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</si>
  <si>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</si>
  <si>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</si>
  <si>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</si>
  <si>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</si>
  <si>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</si>
  <si>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</si>
  <si>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</si>
  <si>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</si>
  <si>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</si>
  <si>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</si>
  <si>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</si>
  <si>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</si>
  <si>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</si>
  <si>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</si>
  <si>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</si>
  <si>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</si>
  <si>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</si>
  <si>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</si>
  <si>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</si>
  <si>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</si>
  <si>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</si>
  <si>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</si>
  <si>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</si>
  <si>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</si>
  <si>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</si>
  <si>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</si>
  <si>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</si>
  <si>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</si>
  <si>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</si>
  <si>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</si>
  <si>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</si>
  <si>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</si>
  <si>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</si>
  <si>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</si>
  <si>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</si>
  <si>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</si>
  <si>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</si>
  <si>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</si>
  <si>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</si>
  <si>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</si>
  <si>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</si>
  <si>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</si>
  <si>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</si>
  <si>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</si>
  <si>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</si>
  <si>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</si>
  <si>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</si>
  <si>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</si>
  <si>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</si>
  <si>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</si>
  <si>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</si>
  <si>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</si>
  <si>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</si>
  <si>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</si>
  <si>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</si>
  <si>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</si>
  <si>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</si>
  <si>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</si>
  <si>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</si>
  <si>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</si>
  <si>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</si>
  <si>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</si>
  <si>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</si>
  <si>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</si>
  <si>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</si>
  <si>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</si>
  <si>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</si>
  <si>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</si>
  <si>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</si>
  <si>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</si>
  <si>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</si>
  <si>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</si>
  <si>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</si>
  <si>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</si>
  <si>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</si>
  <si>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</si>
  <si>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</si>
  <si>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</si>
  <si>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</si>
  <si>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</si>
  <si>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</si>
  <si>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</si>
  <si>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</si>
  <si>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</si>
  <si>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</si>
  <si>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</si>
  <si>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</si>
  <si>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</si>
  <si>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</si>
  <si>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</si>
  <si>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</si>
  <si>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</si>
  <si>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</si>
  <si>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</si>
  <si>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</si>
  <si>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</si>
  <si>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</si>
  <si>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</si>
  <si>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</si>
  <si>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</si>
  <si>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</si>
  <si>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</si>
  <si>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</si>
  <si>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</si>
  <si>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</si>
  <si>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</si>
  <si>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</si>
  <si>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</si>
  <si>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</si>
  <si>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</si>
  <si>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</si>
  <si>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</si>
  <si>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</si>
  <si>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</si>
  <si>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</si>
  <si>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</si>
  <si>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</si>
  <si>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</si>
  <si>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</si>
  <si>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</si>
  <si>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</si>
  <si>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</si>
  <si>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</si>
  <si>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</si>
  <si>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</si>
  <si>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</si>
  <si>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</si>
  <si>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</si>
  <si>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</si>
  <si>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</si>
  <si>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</si>
  <si>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</si>
  <si>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</si>
  <si>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</si>
  <si>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</si>
  <si>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</si>
  <si>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</si>
  <si>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</si>
  <si>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</si>
  <si>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</si>
  <si>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</si>
  <si>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</si>
  <si>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</si>
  <si>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</si>
  <si>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</si>
  <si>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</si>
  <si>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</si>
  <si>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</si>
  <si>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</si>
  <si>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</si>
  <si>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</si>
  <si>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</si>
  <si>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</si>
  <si>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</si>
  <si>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</si>
  <si>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</si>
  <si>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</si>
  <si>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</si>
  <si>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</si>
  <si>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</si>
  <si>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</si>
  <si>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</si>
  <si>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</si>
  <si>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</si>
  <si>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</si>
  <si>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</si>
  <si>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</si>
  <si>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</si>
  <si>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</si>
  <si>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</si>
  <si>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</si>
  <si>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</si>
  <si>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</si>
  <si>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</si>
  <si>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</si>
  <si>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</si>
  <si>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</si>
  <si>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</si>
  <si>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</si>
  <si>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</si>
  <si>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</si>
  <si>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</si>
  <si>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</si>
  <si>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</si>
  <si>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</si>
  <si>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</si>
  <si>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</si>
  <si>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</si>
  <si>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</si>
  <si>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</si>
  <si>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</si>
  <si>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</si>
  <si>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</si>
  <si>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</si>
  <si>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</si>
  <si>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</si>
  <si>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</si>
  <si>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</si>
  <si>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</si>
  <si>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</si>
  <si>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</si>
  <si>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</si>
  <si>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</si>
  <si>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</si>
  <si>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</si>
  <si>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</si>
  <si>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</si>
  <si>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</si>
  <si>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</si>
  <si>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</si>
  <si>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</si>
  <si>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</si>
  <si>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</si>
  <si>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</si>
  <si>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</si>
  <si>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</si>
  <si>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</si>
  <si>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</si>
  <si>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</si>
  <si>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</si>
  <si>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</si>
  <si>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</si>
  <si>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</si>
  <si>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</si>
  <si>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</si>
  <si>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</si>
  <si>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</si>
  <si>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</si>
  <si>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</si>
  <si>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</si>
  <si>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</si>
  <si>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</si>
  <si>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</si>
  <si>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</si>
  <si>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</si>
  <si>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</si>
  <si>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</si>
  <si>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</si>
  <si>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</si>
  <si>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</si>
  <si>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</si>
  <si>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</si>
  <si>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</si>
  <si>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</si>
  <si>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</si>
  <si>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</si>
  <si>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</si>
  <si>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</si>
  <si>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</si>
  <si>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</si>
  <si>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</si>
  <si>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</si>
  <si>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</si>
  <si>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</si>
  <si>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</si>
  <si>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</si>
  <si>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</si>
  <si>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</si>
  <si>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</si>
  <si>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</si>
  <si>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</si>
  <si>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</si>
  <si>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</si>
  <si>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</si>
  <si>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</si>
  <si>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</si>
  <si>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</si>
  <si>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</si>
  <si>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</si>
  <si>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</si>
  <si>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</si>
  <si>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</si>
  <si>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</si>
  <si>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</si>
  <si>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</si>
  <si>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</si>
  <si>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</si>
  <si>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</si>
  <si>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</si>
  <si>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</si>
  <si>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</si>
  <si>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</si>
  <si>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</si>
  <si>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</si>
  <si>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</si>
  <si>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</si>
  <si>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</si>
  <si>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</si>
  <si>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</si>
  <si>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</si>
  <si>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</si>
  <si>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</si>
  <si>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</si>
  <si>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</si>
  <si>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</si>
  <si>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</si>
  <si>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</si>
  <si>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</si>
  <si>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</si>
  <si>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</si>
  <si>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</si>
  <si>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</si>
  <si>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</si>
  <si>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</si>
  <si>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</si>
  <si>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</si>
  <si>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</si>
  <si>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</si>
  <si>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</si>
  <si>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</si>
  <si>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</si>
  <si>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</si>
  <si>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</si>
  <si>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</si>
  <si>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</si>
  <si>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</si>
  <si>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</si>
  <si>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</si>
  <si>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</si>
  <si>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</si>
  <si>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</si>
  <si>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</si>
  <si>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</si>
  <si>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</si>
  <si>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</si>
  <si>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</si>
  <si>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</si>
  <si>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</si>
  <si>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</si>
  <si>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</si>
  <si>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</si>
  <si>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</si>
  <si>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</si>
  <si>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</si>
  <si>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</si>
  <si>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</si>
  <si>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</si>
  <si>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</si>
  <si>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</si>
  <si>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</si>
  <si>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</si>
  <si>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</si>
  <si>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</si>
  <si>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</si>
  <si>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</si>
  <si>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</si>
  <si>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</si>
  <si>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</si>
  <si>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</si>
  <si>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</si>
  <si>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</si>
  <si>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</si>
  <si>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</si>
  <si>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</si>
  <si>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</si>
  <si>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</si>
  <si>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</si>
  <si>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</si>
  <si>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</si>
  <si>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</si>
  <si>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</si>
  <si>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</si>
  <si>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</si>
  <si>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</si>
  <si>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</si>
  <si>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</si>
  <si>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</si>
  <si>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</si>
  <si>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</si>
  <si>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</si>
  <si>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</si>
  <si>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</si>
  <si>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</si>
  <si>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</si>
  <si>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</si>
  <si>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</si>
  <si>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</si>
  <si>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</si>
  <si>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</si>
  <si>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</si>
  <si>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</si>
  <si>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</si>
  <si>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</si>
  <si>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</si>
  <si>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</si>
  <si>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</si>
  <si>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</si>
  <si>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</si>
  <si>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</si>
  <si>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</si>
  <si>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</si>
  <si>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</si>
  <si>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</si>
  <si>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</si>
  <si>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</si>
  <si>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</si>
  <si>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</si>
  <si>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</si>
  <si>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</si>
  <si>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</si>
  <si>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</si>
  <si>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</si>
  <si>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</si>
  <si>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</si>
  <si>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</si>
  <si>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</si>
  <si>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</si>
  <si>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</si>
  <si>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</si>
  <si>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</si>
  <si>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</si>
  <si>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</si>
  <si>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</si>
  <si>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</si>
  <si>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</si>
  <si>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</si>
  <si>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</si>
  <si>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</si>
  <si>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</si>
  <si>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</si>
  <si>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</si>
  <si>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</si>
  <si>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</si>
  <si>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</si>
  <si>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</si>
  <si>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</si>
  <si>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</si>
  <si>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</si>
  <si>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</si>
  <si>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</si>
  <si>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</si>
  <si>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</si>
  <si>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</si>
  <si>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</si>
  <si>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</si>
  <si>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</si>
  <si>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</si>
  <si>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</si>
  <si>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</si>
  <si>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</si>
  <si>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</si>
  <si>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</si>
  <si>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</si>
  <si>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</si>
  <si>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</si>
  <si>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</si>
  <si>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</si>
  <si>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</si>
  <si>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</si>
  <si>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</si>
  <si>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</si>
  <si>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</si>
  <si>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</si>
  <si>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</si>
  <si>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</si>
  <si>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</si>
  <si>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</si>
  <si>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</si>
  <si>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</si>
  <si>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</si>
  <si>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</si>
  <si>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</si>
  <si>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</si>
  <si>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</si>
  <si>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</si>
  <si>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</si>
  <si>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</si>
  <si>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</si>
  <si>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</si>
  <si>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</si>
  <si>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</si>
  <si>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</si>
  <si>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</si>
  <si>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</si>
  <si>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</si>
  <si>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</si>
  <si>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</si>
  <si>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</si>
  <si>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</si>
  <si>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</si>
  <si>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</si>
  <si>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</si>
  <si>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</si>
  <si>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</si>
  <si>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</si>
  <si>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</si>
  <si>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</si>
  <si>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</si>
  <si>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</si>
  <si>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</si>
  <si>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</si>
  <si>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</si>
  <si>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</si>
  <si>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</si>
  <si>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</si>
  <si>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</si>
  <si>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</si>
  <si>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</si>
  <si>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</si>
  <si>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</si>
  <si>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</si>
  <si>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</si>
  <si>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</si>
  <si>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</si>
  <si>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</si>
  <si>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</si>
  <si>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</si>
  <si>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</si>
  <si>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</si>
  <si>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</si>
  <si>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</si>
  <si>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</si>
  <si>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</si>
  <si>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</si>
  <si>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</si>
  <si>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</si>
  <si>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</si>
  <si>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</si>
  <si>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</si>
  <si>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</si>
  <si>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</si>
  <si>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</si>
  <si>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</si>
  <si>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</si>
  <si>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</si>
  <si>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</si>
  <si>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</si>
  <si>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</si>
  <si>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</si>
  <si>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</si>
  <si>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</si>
  <si>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</si>
  <si>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</si>
  <si>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</si>
  <si>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</si>
  <si>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</si>
  <si>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</si>
  <si>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</si>
  <si>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</si>
  <si>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</si>
  <si>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</si>
  <si>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</si>
  <si>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</si>
  <si>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</si>
  <si>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</si>
  <si>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</si>
  <si>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</si>
  <si>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</si>
  <si>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</si>
  <si>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</si>
  <si>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</si>
  <si>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</si>
  <si>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</si>
  <si>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</si>
  <si>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</si>
  <si>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</si>
  <si>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</si>
  <si>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</si>
  <si>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</si>
  <si>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</si>
  <si>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</si>
  <si>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</si>
  <si>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</si>
  <si>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</si>
  <si>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</si>
  <si>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</si>
  <si>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</si>
  <si>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</si>
  <si>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</si>
  <si>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</si>
  <si>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</si>
  <si>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</si>
  <si>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</si>
  <si>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</si>
  <si>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</si>
  <si>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</si>
  <si>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</si>
  <si>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</si>
  <si>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</si>
  <si>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</si>
  <si>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</si>
  <si>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</si>
  <si>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</si>
  <si>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</si>
  <si>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</si>
  <si>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</si>
  <si>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</si>
  <si>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</si>
  <si>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</si>
  <si>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</si>
  <si>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</si>
  <si>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</si>
  <si>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</si>
  <si>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</si>
  <si>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</si>
  <si>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</si>
  <si>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</si>
  <si>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</si>
  <si>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</si>
  <si>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</si>
  <si>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</si>
  <si>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</si>
  <si>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</si>
  <si>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</si>
  <si>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</si>
  <si>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</si>
  <si>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</si>
  <si>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</si>
  <si>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</si>
  <si>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</si>
  <si>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</si>
  <si>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</si>
  <si>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</si>
  <si>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</si>
  <si>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</si>
  <si>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</si>
  <si>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</si>
  <si>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</si>
  <si>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</si>
  <si>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</si>
  <si>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</si>
  <si>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</si>
  <si>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</si>
  <si>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</si>
  <si>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</si>
  <si>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</si>
  <si>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</si>
  <si>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</si>
  <si>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</si>
  <si>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</si>
  <si>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</si>
  <si>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</si>
  <si>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</si>
  <si>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</si>
  <si>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</si>
  <si>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</si>
  <si>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</si>
  <si>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</si>
  <si>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</si>
  <si>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</si>
  <si>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</si>
  <si>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</si>
  <si>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</si>
  <si>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</si>
  <si>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</si>
  <si>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</si>
  <si>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</si>
  <si>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</si>
  <si>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</si>
  <si>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</si>
  <si>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</si>
  <si>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</si>
  <si>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</si>
  <si>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</si>
  <si>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</si>
  <si>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</si>
  <si>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</si>
  <si>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</si>
  <si>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</si>
  <si>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</si>
  <si>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</si>
  <si>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</si>
  <si>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</si>
  <si>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</si>
  <si>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</si>
  <si>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</si>
  <si>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</si>
  <si>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</si>
  <si>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</si>
  <si>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</si>
  <si>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</si>
  <si>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</si>
  <si>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</si>
  <si>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</si>
  <si>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</si>
  <si>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</si>
  <si>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</si>
  <si>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</si>
  <si>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</si>
  <si>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</si>
  <si>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</si>
  <si>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</si>
  <si>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</si>
  <si>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</si>
  <si>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</si>
  <si>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</si>
  <si>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</si>
  <si>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</si>
  <si>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</si>
  <si>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</si>
  <si>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</si>
  <si>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</si>
  <si>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</si>
  <si>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</si>
  <si>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</si>
  <si>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</si>
  <si>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</si>
  <si>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</si>
  <si>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</si>
  <si>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</si>
  <si>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</si>
  <si>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</si>
  <si>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</si>
  <si>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</si>
  <si>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</si>
  <si>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</si>
  <si>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</si>
  <si>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</si>
  <si>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</si>
  <si>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</si>
  <si>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</si>
  <si>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</si>
  <si>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</si>
  <si>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</si>
  <si>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</si>
  <si>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</si>
  <si>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</si>
  <si>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</si>
  <si>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</si>
  <si>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</si>
  <si>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</si>
  <si>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</si>
  <si>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</si>
  <si>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</si>
  <si>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</si>
  <si>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</si>
  <si>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</si>
  <si>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</si>
  <si>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</si>
  <si>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</si>
  <si>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</si>
  <si>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</si>
  <si>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</si>
  <si>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</si>
  <si>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</si>
  <si>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</si>
  <si>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</si>
  <si>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</si>
  <si>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</si>
  <si>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</si>
  <si>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</si>
  <si>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</si>
  <si>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</si>
  <si>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</si>
  <si>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</si>
  <si>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</si>
  <si>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</si>
  <si>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</si>
  <si>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</si>
  <si>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</si>
  <si>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</si>
  <si>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</si>
  <si>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</si>
  <si>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</si>
  <si>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</si>
  <si>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</si>
  <si>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</si>
  <si>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</si>
  <si>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</si>
  <si>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</si>
  <si>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</si>
  <si>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</si>
  <si>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</si>
  <si>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</si>
  <si>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</si>
  <si>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</si>
  <si>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</si>
  <si>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</si>
  <si>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</si>
  <si>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</si>
  <si>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</si>
  <si>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</si>
  <si>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</si>
  <si>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</si>
  <si>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</si>
  <si>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</si>
  <si>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</si>
  <si>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</si>
  <si>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</si>
  <si>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</si>
  <si>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</si>
  <si>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</si>
  <si>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</si>
  <si>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</si>
  <si>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</si>
  <si>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</si>
  <si>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</si>
  <si>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</si>
  <si>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</si>
  <si>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</si>
  <si>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</si>
  <si>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</si>
  <si>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</si>
  <si>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</si>
  <si>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</si>
  <si>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</si>
  <si>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</si>
  <si>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</si>
  <si>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</si>
  <si>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</si>
  <si>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</si>
  <si>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</si>
  <si>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</si>
  <si>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</si>
  <si>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</si>
  <si>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</si>
  <si>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</si>
  <si>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</si>
  <si>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</si>
  <si>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</si>
  <si>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</si>
  <si>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</si>
  <si>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</si>
  <si>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</si>
  <si>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</si>
  <si>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</si>
  <si>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</si>
  <si>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</si>
  <si>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</si>
  <si>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</si>
  <si>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</si>
  <si>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</si>
  <si>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</si>
  <si>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</si>
  <si>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</si>
  <si>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</si>
  <si>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</si>
  <si>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</si>
  <si>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</si>
  <si>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</si>
  <si>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</si>
  <si>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</si>
  <si>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</si>
  <si>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</si>
  <si>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</si>
  <si>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</si>
  <si>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</si>
  <si>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</si>
  <si>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</si>
  <si>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</si>
  <si>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</si>
  <si>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</si>
  <si>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</si>
  <si>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</si>
  <si>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</si>
  <si>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</si>
  <si>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</si>
  <si>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</si>
  <si>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</si>
  <si>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</si>
  <si>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</si>
  <si>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</si>
  <si>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</si>
  <si>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</si>
  <si>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</si>
  <si>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</si>
  <si>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</si>
  <si>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</si>
  <si>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</si>
  <si>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</si>
  <si>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</si>
  <si>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</si>
  <si>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</si>
  <si>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</si>
  <si>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</si>
  <si>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</si>
  <si>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</si>
  <si>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</si>
  <si>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</si>
  <si>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</si>
  <si>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</si>
  <si>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</si>
  <si>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</si>
  <si>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</si>
  <si>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</si>
  <si>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</si>
  <si>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</si>
  <si>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</si>
  <si>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</si>
  <si>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</si>
  <si>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</si>
  <si>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</si>
  <si>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</si>
  <si>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</si>
  <si>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</si>
  <si>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</si>
  <si>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</si>
  <si>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</si>
  <si>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</si>
  <si>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</si>
  <si>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</si>
  <si>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</si>
  <si>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</si>
  <si>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</si>
  <si>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</si>
  <si>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</si>
  <si>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</si>
  <si>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</si>
  <si>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</si>
  <si>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</si>
  <si>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</si>
  <si>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</si>
  <si>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</si>
  <si>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</si>
  <si>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</si>
  <si>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</si>
  <si>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</si>
  <si>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</si>
  <si>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</si>
  <si>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</si>
  <si>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</si>
  <si>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</si>
  <si>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</si>
  <si>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</si>
  <si>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</si>
  <si>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</si>
  <si>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</si>
  <si>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</si>
  <si>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</si>
  <si>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</si>
  <si>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</si>
  <si>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</si>
  <si>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</si>
  <si>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</si>
  <si>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</si>
  <si>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</si>
  <si>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</si>
  <si>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</si>
  <si>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</si>
  <si>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</si>
  <si>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</si>
  <si>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</si>
  <si>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</si>
  <si>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</si>
  <si>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</si>
  <si>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</si>
  <si>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</si>
  <si>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</si>
  <si>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</si>
  <si>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</si>
  <si>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</si>
  <si>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</si>
  <si>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</si>
  <si>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</si>
  <si>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</si>
  <si>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</si>
  <si>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</si>
  <si>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</si>
  <si>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</si>
  <si>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</si>
  <si>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</si>
  <si>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</si>
  <si>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</si>
  <si>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</si>
  <si>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</si>
  <si>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</si>
  <si>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</si>
  <si>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</si>
  <si>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</si>
  <si>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</si>
  <si>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</si>
  <si>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</si>
  <si>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</si>
  <si>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</si>
  <si>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</si>
  <si>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</si>
  <si>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</si>
  <si>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</si>
  <si>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</si>
  <si>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</si>
  <si>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</si>
  <si>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</si>
  <si>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</si>
  <si>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</si>
  <si>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</si>
  <si>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</si>
  <si>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</si>
  <si>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</si>
  <si>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</si>
  <si>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</si>
  <si>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</si>
  <si>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</si>
  <si>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</si>
  <si>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</si>
  <si>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</si>
  <si>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</si>
  <si>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</si>
  <si>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</si>
  <si>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</si>
  <si>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</si>
  <si>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</si>
  <si>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</si>
  <si>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</si>
  <si>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</si>
  <si>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</si>
  <si>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</si>
  <si>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</si>
  <si>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</si>
  <si>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</si>
  <si>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</si>
  <si>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</si>
  <si>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</si>
  <si>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</si>
  <si>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</si>
  <si>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</si>
  <si>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</si>
  <si>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</si>
  <si>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</si>
  <si>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</si>
  <si>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</si>
  <si>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</si>
  <si>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</si>
  <si>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</si>
  <si>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</si>
  <si>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</si>
  <si>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</si>
  <si>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</si>
  <si>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</si>
  <si>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</si>
  <si>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</si>
  <si>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</si>
  <si>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</si>
  <si>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</si>
  <si>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</si>
  <si>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</si>
  <si>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</si>
  <si>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</si>
  <si>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</si>
  <si>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</si>
  <si>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</si>
  <si>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</si>
  <si>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</si>
  <si>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</si>
  <si>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</si>
  <si>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</si>
  <si>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</si>
  <si>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</si>
  <si>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</si>
  <si>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</si>
  <si>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</si>
  <si>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</si>
  <si>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</si>
  <si>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</si>
  <si>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</si>
  <si>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</si>
  <si>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</si>
  <si>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</si>
  <si>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</si>
  <si>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</si>
  <si>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</si>
  <si>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</si>
  <si>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</si>
  <si>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</si>
  <si>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</si>
  <si>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</si>
  <si>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</si>
  <si>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</si>
  <si>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</si>
  <si>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</si>
  <si>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</si>
  <si>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</si>
  <si>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</si>
  <si>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</si>
  <si>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</si>
  <si>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</si>
  <si>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</si>
  <si>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</si>
  <si>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</si>
  <si>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</si>
  <si>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</si>
  <si>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</si>
  <si>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</si>
  <si>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</si>
  <si>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</si>
  <si>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</si>
  <si>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</si>
  <si>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</si>
  <si>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</si>
  <si>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</si>
  <si>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</si>
  <si>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</si>
  <si>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</si>
  <si>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</si>
  <si>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</si>
  <si>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</si>
  <si>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</si>
  <si>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</si>
  <si>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</si>
  <si>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</si>
  <si>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</si>
  <si>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</si>
  <si>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</si>
  <si>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</si>
  <si>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</si>
  <si>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</si>
  <si>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</si>
  <si>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</si>
  <si>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</si>
  <si>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</si>
  <si>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</si>
  <si>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</si>
  <si>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</si>
  <si>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</si>
  <si>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</si>
  <si>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</si>
  <si>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</si>
  <si>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</si>
  <si>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</si>
  <si>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</si>
  <si>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</si>
  <si>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</si>
  <si>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</si>
  <si>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</si>
  <si>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</si>
  <si>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</si>
  <si>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</si>
  <si>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</si>
  <si>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</si>
  <si>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</si>
  <si>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</si>
  <si>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</si>
  <si>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</si>
  <si>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</si>
  <si>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</si>
  <si>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</si>
  <si>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</si>
  <si>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</si>
  <si>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</si>
  <si>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</si>
  <si>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</si>
  <si>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</si>
  <si>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</si>
  <si>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</si>
  <si>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</si>
  <si>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</si>
  <si>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</si>
  <si>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</si>
  <si>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</si>
  <si>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</si>
  <si>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</si>
  <si>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</si>
  <si>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</si>
  <si>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</si>
  <si>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</si>
  <si>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</si>
  <si>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</si>
  <si>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</si>
  <si>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</si>
  <si>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</si>
  <si>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</si>
  <si>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</si>
  <si>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</si>
  <si>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</si>
  <si>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</si>
  <si>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</si>
  <si>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</si>
  <si>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</si>
  <si>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</si>
  <si>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</si>
  <si>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</si>
  <si>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</si>
  <si>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</si>
  <si>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</si>
  <si>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</si>
  <si>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</si>
  <si>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</si>
  <si>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</si>
  <si>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</si>
  <si>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</si>
  <si>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</si>
  <si>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</si>
  <si>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</si>
  <si>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</si>
  <si>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</si>
  <si>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</si>
  <si>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</si>
  <si>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</si>
  <si>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</si>
  <si>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</si>
  <si>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</si>
  <si>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</si>
  <si>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</si>
  <si>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</si>
  <si>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</si>
  <si>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</si>
  <si>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</si>
  <si>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</si>
  <si>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</si>
  <si>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</si>
  <si>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</si>
  <si>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</si>
  <si>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</si>
  <si>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</si>
  <si>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</si>
  <si>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</si>
  <si>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</si>
  <si>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</si>
  <si>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</si>
  <si>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</si>
  <si>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</si>
  <si>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</si>
  <si>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</si>
  <si>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</si>
  <si>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</si>
  <si>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</si>
  <si>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</si>
  <si>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</si>
  <si>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</si>
  <si>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</si>
  <si>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</si>
  <si>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</si>
  <si>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</si>
  <si>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</si>
  <si>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</si>
  <si>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</si>
  <si>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</si>
  <si>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</si>
  <si>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</si>
  <si>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</si>
  <si>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</si>
  <si>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</si>
  <si>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</si>
  <si>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</si>
  <si>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</si>
  <si>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</si>
  <si>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</si>
  <si>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</si>
  <si>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</si>
  <si>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</si>
  <si>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</si>
  <si>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</si>
  <si>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</si>
  <si>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</si>
  <si>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</si>
  <si>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</si>
  <si>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</si>
  <si>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</si>
  <si>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</si>
  <si>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</si>
  <si>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</si>
  <si>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</si>
  <si>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</si>
  <si>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</si>
  <si>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</si>
  <si>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</si>
  <si>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</si>
  <si>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</si>
  <si>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</si>
  <si>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</si>
  <si>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</si>
  <si>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</si>
  <si>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</si>
  <si>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</si>
  <si>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</si>
  <si>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</si>
  <si>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</si>
  <si>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</si>
  <si>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</si>
  <si>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</si>
  <si>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</si>
  <si>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</si>
  <si>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</si>
  <si>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</si>
  <si>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</si>
  <si>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</si>
  <si>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</si>
  <si>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</si>
  <si>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</si>
  <si>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</si>
  <si>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</si>
  <si>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</si>
  <si>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</si>
  <si>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</si>
  <si>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</si>
  <si>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</si>
  <si>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</si>
  <si>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</si>
  <si>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</si>
  <si>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</si>
  <si>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</si>
  <si>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</si>
  <si>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</si>
  <si>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</si>
  <si>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</si>
  <si>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</si>
  <si>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</si>
  <si>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</si>
  <si>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</si>
  <si>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</si>
  <si>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</si>
  <si>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</si>
  <si>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</si>
  <si>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</si>
  <si>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</si>
  <si>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</si>
  <si>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</si>
  <si>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</si>
  <si>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</si>
  <si>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</si>
  <si>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</si>
  <si>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</si>
  <si>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</si>
  <si>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</si>
  <si>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</si>
  <si>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</si>
  <si>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</si>
  <si>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</si>
  <si>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</si>
  <si>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</si>
  <si>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</si>
  <si>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</si>
  <si>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</si>
  <si>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</si>
  <si>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</si>
  <si>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</si>
  <si>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</si>
  <si>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</si>
  <si>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</si>
  <si>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</si>
  <si>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</si>
  <si>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</si>
  <si>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</si>
  <si>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</si>
  <si>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</si>
  <si>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</si>
  <si>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</si>
  <si>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</si>
  <si>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</si>
  <si>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</si>
  <si>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</si>
  <si>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</si>
  <si>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</si>
  <si>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</si>
  <si>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</si>
  <si>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</si>
  <si>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</si>
  <si>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</si>
  <si>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</si>
  <si>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</si>
  <si>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</si>
  <si>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</si>
  <si>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</si>
  <si>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</si>
  <si>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</si>
  <si>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</si>
  <si>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</si>
  <si>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</si>
  <si>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</si>
  <si>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</si>
  <si>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</si>
  <si>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</si>
  <si>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</si>
  <si>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</si>
  <si>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</si>
  <si>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</si>
  <si>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</si>
  <si>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</si>
  <si>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</si>
  <si>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</si>
  <si>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</si>
  <si>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</si>
  <si>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</si>
  <si>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</si>
  <si>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</si>
  <si>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</si>
  <si>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</si>
  <si>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</si>
  <si>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</si>
  <si>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</si>
  <si>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</si>
  <si>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</si>
  <si>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</si>
  <si>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</si>
  <si>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</si>
  <si>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</si>
  <si>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</si>
  <si>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</si>
  <si>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</si>
  <si>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</si>
  <si>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</si>
  <si>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</si>
  <si>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</si>
  <si>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</si>
  <si>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</si>
  <si>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</si>
  <si>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</si>
  <si>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</si>
  <si>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</si>
  <si>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</si>
  <si>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</si>
  <si>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</si>
  <si>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</si>
  <si>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</si>
  <si>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</si>
  <si>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</si>
  <si>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</si>
  <si>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</si>
  <si>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</si>
  <si>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</si>
  <si>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</si>
  <si>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</si>
  <si>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</si>
  <si>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</si>
  <si>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</si>
  <si>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</si>
  <si>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</si>
  <si>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</si>
  <si>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</si>
  <si>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</si>
  <si>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</si>
  <si>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</si>
  <si>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</si>
  <si>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</si>
  <si>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</si>
  <si>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</si>
  <si>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</si>
  <si>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</si>
  <si>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</si>
  <si>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</si>
  <si>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</si>
  <si>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</si>
  <si>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</si>
  <si>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</si>
  <si>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</si>
  <si>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</si>
  <si>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</si>
  <si>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</si>
  <si>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</si>
  <si>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</si>
  <si>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</si>
  <si>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</si>
  <si>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</si>
  <si>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</si>
  <si>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</si>
  <si>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</si>
  <si>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</si>
  <si>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</si>
  <si>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</si>
  <si>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</si>
  <si>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</si>
  <si>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</si>
  <si>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</si>
  <si>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</si>
  <si>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</si>
  <si>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</si>
  <si>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</si>
  <si>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</si>
  <si>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</si>
  <si>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</si>
  <si>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</si>
  <si>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</si>
  <si>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</si>
  <si>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</si>
  <si>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</si>
  <si>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</si>
  <si>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</si>
  <si>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</si>
  <si>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</si>
  <si>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</si>
  <si>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</si>
  <si>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</si>
  <si>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</si>
  <si>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</si>
  <si>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</si>
  <si>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</si>
  <si>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</si>
  <si>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</si>
  <si>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</si>
  <si>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</si>
  <si>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</si>
  <si>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</si>
  <si>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</si>
  <si>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</si>
  <si>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</si>
  <si>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</si>
  <si>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</si>
  <si>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</si>
  <si>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</si>
  <si>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</si>
  <si>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</si>
  <si>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</si>
  <si>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</si>
  <si>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</si>
  <si>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</si>
  <si>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</si>
  <si>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</si>
  <si>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</si>
  <si>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</si>
  <si>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</si>
  <si>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</si>
  <si>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</si>
  <si>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</si>
  <si>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</si>
  <si>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</si>
  <si>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</si>
  <si>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</si>
  <si>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</si>
  <si>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</si>
  <si>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</si>
  <si>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</si>
  <si>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</si>
  <si>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</si>
  <si>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</si>
  <si>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</si>
  <si>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</si>
  <si>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</si>
  <si>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</si>
  <si>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</si>
  <si>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</si>
  <si>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</si>
  <si>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</si>
  <si>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</si>
  <si>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</si>
  <si>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</si>
  <si>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</si>
  <si>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</si>
  <si>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</si>
  <si>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</si>
  <si>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</si>
  <si>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</si>
  <si>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</si>
  <si>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</si>
  <si>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</si>
  <si>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</si>
  <si>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</si>
  <si>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</si>
  <si>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</si>
  <si>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</si>
  <si>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</si>
  <si>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</si>
  <si>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</si>
  <si>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</si>
  <si>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</si>
  <si>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</si>
  <si>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</si>
  <si>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</si>
  <si>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</si>
  <si>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</si>
  <si>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</si>
  <si>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</si>
  <si>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</si>
  <si>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</si>
  <si>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</si>
  <si>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</si>
  <si>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</si>
  <si>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</si>
  <si>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</si>
  <si>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</si>
  <si>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</si>
  <si>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</si>
  <si>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</si>
  <si>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</si>
  <si>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</si>
  <si>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</si>
  <si>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</si>
  <si>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</si>
  <si>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</si>
  <si>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</si>
  <si>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</si>
  <si>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</si>
  <si>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</si>
  <si>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</si>
  <si>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</si>
  <si>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</si>
  <si>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</si>
  <si>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</si>
  <si>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</si>
  <si>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</si>
  <si>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</si>
  <si>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</si>
  <si>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</si>
  <si>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</si>
  <si>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</si>
  <si>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</si>
  <si>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</si>
  <si>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</si>
  <si>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</si>
  <si>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</si>
  <si>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</si>
  <si>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</si>
  <si>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</si>
  <si>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</si>
  <si>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</si>
  <si>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</si>
  <si>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</si>
  <si>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</si>
  <si>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</si>
  <si>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</si>
  <si>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</si>
  <si>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</si>
  <si>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</si>
  <si>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</si>
  <si>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</si>
  <si>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</si>
  <si>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</si>
  <si>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</si>
  <si>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</si>
  <si>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</si>
  <si>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</si>
  <si>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</si>
  <si>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</si>
  <si>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</si>
  <si>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</si>
  <si>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</si>
  <si>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</si>
  <si>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</si>
  <si>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</si>
  <si>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</si>
  <si>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</si>
  <si>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</si>
  <si>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</si>
  <si>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</si>
  <si>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</si>
  <si>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</si>
  <si>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</si>
  <si>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</si>
  <si>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</si>
  <si>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</si>
  <si>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</si>
  <si>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</si>
  <si>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</si>
  <si>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</si>
  <si>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</si>
  <si>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</si>
  <si>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</si>
  <si>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</si>
  <si>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</si>
  <si>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</si>
  <si>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</si>
  <si>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</si>
  <si>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</si>
  <si>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</si>
  <si>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</si>
  <si>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</si>
  <si>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</si>
  <si>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</si>
  <si>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</si>
  <si>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</si>
  <si>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</si>
  <si>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</si>
  <si>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</si>
  <si>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</si>
  <si>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</si>
  <si>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</si>
  <si>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</si>
  <si>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</si>
  <si>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</si>
  <si>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</si>
  <si>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</si>
  <si>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</si>
  <si>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</si>
  <si>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</si>
  <si>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</si>
  <si>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</si>
  <si>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</si>
  <si>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</si>
  <si>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</si>
  <si>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</si>
  <si>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</si>
  <si>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</si>
  <si>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</si>
  <si>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PCM-20251103-00000673</t>
  </si>
  <si>
    <t>EM team need 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</si>
  <si>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</si>
  <si>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</si>
  <si>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</si>
  <si>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</si>
  <si>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</si>
  <si>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</si>
  <si>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</si>
  <si>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</si>
  <si>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</si>
  <si>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</si>
  <si>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</si>
  <si>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</si>
  <si>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</si>
  <si>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</si>
  <si>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</si>
  <si>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</si>
  <si>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</si>
  <si>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</si>
  <si>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</si>
  <si>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</si>
  <si>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</si>
  <si>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</si>
  <si>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</si>
  <si>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</si>
  <si>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</si>
  <si>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</si>
  <si>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</si>
  <si>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</si>
  <si>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</si>
  <si>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</si>
  <si>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</si>
  <si>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</si>
  <si>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</si>
  <si>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</si>
  <si>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</si>
  <si>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</si>
  <si>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</si>
  <si>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</si>
  <si>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</si>
  <si>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</si>
  <si>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</si>
  <si>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</si>
  <si>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</si>
  <si>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</si>
  <si>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</si>
  <si>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</si>
  <si>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</si>
  <si>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</si>
  <si>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</si>
  <si>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</si>
  <si>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</si>
  <si>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</si>
  <si>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</si>
  <si>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</si>
  <si>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</si>
  <si>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</si>
  <si>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</si>
  <si>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</si>
  <si>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</si>
  <si>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</si>
  <si>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</si>
  <si>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</si>
  <si>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</si>
  <si>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</si>
  <si>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</si>
  <si>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</si>
  <si>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</si>
  <si>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</si>
  <si>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</si>
  <si>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</si>
  <si>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</si>
  <si>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</si>
  <si>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</si>
  <si>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</si>
  <si>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</si>
  <si>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</si>
  <si>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</si>
  <si>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</si>
  <si>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</si>
  <si>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</si>
  <si>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</si>
  <si>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</si>
  <si>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</si>
  <si>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</si>
  <si>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</si>
  <si>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</si>
  <si>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No PCM</t>
  </si>
  <si>
    <t>ETA 40 min</t>
  </si>
  <si>
    <t>PCM-20251103-00000895</t>
  </si>
  <si>
    <t>025-11-03 11:17:37</t>
  </si>
  <si>
    <t>ETA 200 min</t>
  </si>
  <si>
    <t>PCM-20251103-00000555</t>
  </si>
  <si>
    <t xml:space="preserve">Major </t>
  </si>
  <si>
    <t xml:space="preserve">5G Switched off due to high load / EM team at site connect PG </t>
  </si>
  <si>
    <t>TT-20251102-01141 / no PCM</t>
  </si>
  <si>
    <t>EM team on the way ETA 55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</si>
  <si>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</si>
  <si>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</si>
  <si>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</si>
  <si>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</si>
  <si>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</si>
  <si>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</si>
  <si>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</si>
  <si>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</si>
  <si>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PCM-20251103-00000876</t>
  </si>
  <si>
    <t>EM Team on the way ETA: 40 Mins</t>
  </si>
  <si>
    <t>PCM-20251103-00000162</t>
  </si>
  <si>
    <t xml:space="preserve">sectors down due to Rectfrie issue ,  under arrangement // 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</si>
</sst>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0" totalsRowShown="0" headerRowDxfId="174" dataDxfId="173" headerRowBorderDxfId="171" tableBorderDxfId="172" totalsRowBorderDxfId="170">
  <autoFilter ref="A1:L1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4" totalsRowShown="0" headerRowDxfId="64" dataDxfId="63" headerRowBorderDxfId="61" tableBorderDxfId="62">
  <autoFilter ref="A1:L10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6" totalsRowShown="0" headerRowDxfId="31" dataDxfId="30" headerRowBorderDxfId="28" tableBorderDxfId="29">
  <autoFilter ref="A1:L3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301.57262893518782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14196</v>
      </c>
      <c r="E3" s="134" t="s">
        <v>39021</v>
      </c>
      <c r="F3" s="135">
        <v>45964.429965277777</v>
      </c>
      <c r="G3" s="136">
        <f ca="1">IFERROR(NOW()-F3,"")</f>
        <v>9.10895833367249E-2</v>
      </c>
      <c r="H3" s="135">
        <v>45964.425104166665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45964.521054861114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45964.521054861114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45964.521054861114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45964.521054861114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45964.521054861114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45964.521054861114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45964.521054861114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45964.521054861114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45964.521054861114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45964.521054861114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45964.521054861114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45964.521054861114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45964.521054861114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45964.521054861114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45964.521054861114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45964.521054861114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45964.521054861114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45964.521054861114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45964.521054861114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45964.521054861114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45964.521054861114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45964.521054861114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45964.521054861114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45964.521054861114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45964.521054861114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45964.521054861114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45964.521054861114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45964.521054861114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45964.521054861114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45964.521054861114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45964.521054861114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45964.521054861114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45964.521054861114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45964.521054861114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45964.521054861114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45964.521054861114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45964.521054861114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45964.521054861114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45964.521054861114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45964.521054861114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45964.521054861114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45964.521054861114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45964.521054861114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45964.521054861114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45964.521054861114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45964.521054861114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45964.521054861114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45964.521054861114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45964.521054861114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45964.521054861114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45964.521054861114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45964.521054861114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45964.521054861114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45964.521054861114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45964.521054861114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45964.521054861114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45964.521054861114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45964.521054861114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45964.521054861114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45964.521054861114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45964.521054861114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45964.521054861114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45964.521054861114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45964.521054861114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45964.521054861114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45964.521054861114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45964.521054861114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45964.521054861114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45964.521054861114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45964.521054861114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45964.521054861114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45964.521054861114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45964.521054861114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45964.521054861114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45964.521054861114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45964.521054861114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45964.521054861114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45964.521054861114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45964.521054861114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45964.521054861114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45964.521054861114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45964.521054861114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45964.521054861114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45964.521054861114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45964.521054861114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45964.521054861114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45964.521054861114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45964.521054861114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45964.521054861114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45964.521054861114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45964.521054861114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45964.521054861114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45964.521054861114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45964.521054861114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45964.521054861114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45964.521054861114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45964.521054861114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45964.521054861114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45964.521054861114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45964.521054861114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45964.521054861114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45964.521054861114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45964.521054861114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45964.521054861114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45964.521054861114</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45964.521054861114</v>
      </c>
      <c r="H109" s="135"/>
      <c r="I109" s="133" t="str">
        <f>IFERROR(VLOOKUP(D109,DB!A:F,6,0),"")</f>
        <v/>
      </c>
      <c r="J109" s="133" t="str">
        <f>IFERROR(VLOOKUP(D109,DB!A:G,7,0),"")</f>
        <v/>
      </c>
      <c r="K109" s="137"/>
      <c r="L109" s="138" t="str">
        <f>IFERROR(VLOOKUP(D109,DB!A:I,9,0),"")</f>
        <v/>
      </c>
    </row>
    <row r="110" spans="1:12" ht="15" customHeight="1">
      <c r="A110" s="144"/>
      <c r="B110" s="145" t="str">
        <f>IFERROR(VLOOKUP(D110,DB!A:K,11,0),"")</f>
        <v/>
      </c>
      <c r="C110" s="145"/>
      <c r="D110" s="145"/>
      <c r="E110" s="146"/>
      <c r="F110" s="147"/>
      <c r="G110" s="148">
        <f ca="1">IFERROR(NOW()-F110,"")</f>
        <v>45964.521054861114</v>
      </c>
      <c r="H110" s="147"/>
      <c r="I110" s="145" t="str">
        <f>IFERROR(VLOOKUP(D110,DB!A:F,6,0),"")</f>
        <v/>
      </c>
      <c r="J110" s="145" t="str">
        <f>IFERROR(VLOOKUP(D110,DB!A:G,7,0),"")</f>
        <v/>
      </c>
      <c r="K110" s="149"/>
      <c r="L110" s="150" t="str">
        <f>IFERROR(VLOOKUP(D110,DB!A:I,9,0),"")</f>
        <v/>
      </c>
    </row>
  </sheetData>
  <customSheetViews>
    <customSheetView guid="{F6042A99-DD27-4453-835D-0834D95730CC}" filter="1" showAutoFilter="1">
      <pageMargins left="0" right="0" top="0" bottom="0" header="0" footer="0"/>
      <autoFilter ref="B1:M1" xr:uid="{DFCB1DAD-3A24-45F1-BC5A-2D2E41C09870}"/>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139.52121689815249</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5.7789715277831419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0.15003634259483078</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8" t="s">
        <v>25102</v>
      </c>
      <c r="E6" s="113" t="s">
        <v>39021</v>
      </c>
      <c r="F6" s="114"/>
      <c r="G6" s="115">
        <f ca="1">IFERROR(NOW()-F6,"-")</f>
        <v>45964.521054861114</v>
      </c>
      <c r="H6" s="114">
        <v>45964.424907407411</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39113</v>
      </c>
      <c r="B7" s="18" t="str">
        <f>IFERROR(VLOOKUP(D7,DB!A:K,11,0),"")</f>
        <v>R2</v>
      </c>
      <c r="C7" s="18">
        <v>2</v>
      </c>
      <c r="D7" s="18" t="s">
        <v>38840</v>
      </c>
      <c r="E7" s="113" t="s">
        <v>39021</v>
      </c>
      <c r="F7" s="114">
        <v>45964.475532407407</v>
      </c>
      <c r="G7" s="115">
        <f ca="1">IFERROR(NOW()-F7,"-")</f>
        <v>4.55224537072354E-2</v>
      </c>
      <c r="H7" s="114" t="s">
        <v>39114</v>
      </c>
      <c r="I7" s="18" t="str">
        <f>IFERROR(VLOOKUP(D7,DB!A:F,6,0),"")</f>
        <v>Power cube</v>
      </c>
      <c r="J7" s="18" t="str">
        <f>IFERROR(VLOOKUP(D7,DB!A:G,7,0),"")</f>
        <v>In progress+No BB Design</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45964.521054861114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45964.521054861114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45964.521054861114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45964.521054861114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45964.521054861114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45964.521054861114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45964.521054861114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45964.521054861114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45964.521054861114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45964.521054861114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45964.521054861114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45964.521054861114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45964.521054861114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45964.521054861114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45964.521054861114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45964.521054861114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45964.521054861114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45964.521054861114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45964.521054861114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45964.521054861114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45964.521054861114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45964.521054861114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45964.521054861114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45964.521054861114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45964.521054861114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45964.521054861114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45964.521054861114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45964.521054861114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45964.521054861114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45964.521054861114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45964.521054861114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45964.521054861114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45964.521054861114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45964.521054861114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45964.521054861114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45964.521054861114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45964.521054861114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45964.521054861114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45964.521054861114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45964.521054861114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45964.521054861114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45964.521054861114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45964.521054861114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45964.521054861114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45964.521054861114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45964.521054861114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45964.521054861114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45964.521054861114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45964.521054861114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45964.521054861114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45964.521054861114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45964.521054861114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45964.521054861114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45964.521054861114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45964.521054861114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45964.521054861114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45964.521054861114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45964.521054861114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45964.521054861114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45964.521054861114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45964.521054861114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45964.521054861114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45964.521054861114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45964.521054861114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45964.521054861114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45964.521054861114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45964.521054861114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45964.521054861114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45964.521054861114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45964.521054861114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45964.521054861114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45964.521054861114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45964.521054861114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45964.521054861114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45964.521054861114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45964.521054861114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45964.521054861114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45964.521054861114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45964.521054861114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45964.521054861114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45964.521054861114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45964.521054861114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45964.521054861114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45964.521054861114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45964.521054861114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45964.521054861114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45964.521054861114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45964.521054861114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45964.521054861114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45964.521054861114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45964.521054861114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45964.521054861114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45964.521054861114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45964.521054861114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45964.521054861114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45964.521054861114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45964.521054861114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45964.521054861114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45964.521054861114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45964.521054861114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45964.521054861114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45964.521054861114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45964.521054861114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45964.521054861114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45964.521054861114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45964.521054861114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45964.521054861114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45964.521054861114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45964.521054861114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45964.521054861114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45964.521054861114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45964.521054861114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45964.521054861114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45964.521054861114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45964.521054861114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45964.521054861114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45964.521054861114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45964.521054861114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45964.521054861114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45964.521054861114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45964.521054861114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45964.521054861114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45964.521054861114</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60"/>
      <c r="B131" s="161" t="str">
        <f>IFERROR(VLOOKUP(D131,DB!A:K,11,0),"")</f>
        <v/>
      </c>
      <c r="C131" s="161"/>
      <c r="D131" s="161"/>
      <c r="E131" s="162"/>
      <c r="F131" s="163"/>
      <c r="G131" s="164">
        <f ca="1">IFERROR(NOW()-F131,"-")</f>
        <v>45964.521054861114</v>
      </c>
      <c r="H131" s="163"/>
      <c r="I131" s="161" t="str">
        <f>IFERROR(VLOOKUP(D131,DB!A:F,6,0),"")</f>
        <v/>
      </c>
      <c r="J131" s="161" t="str">
        <f>IFERROR(VLOOKUP(D131,DB!A:G,7,0),"")</f>
        <v/>
      </c>
      <c r="K131" s="165"/>
      <c r="L131" s="161" t="str">
        <f>IFERROR(VLOOKUP(D131,DB!A:I,9,0),"")</f>
        <v/>
      </c>
      <c r="M131" s="161"/>
      <c r="N131" s="161"/>
      <c r="O131" s="161"/>
      <c r="P131" s="161"/>
      <c r="Q131" s="161"/>
      <c r="R131" s="161"/>
      <c r="S131" s="161"/>
      <c r="T131" s="161"/>
      <c r="U131" s="161"/>
      <c r="V131" s="161"/>
      <c r="W131" s="161"/>
      <c r="X131" s="161"/>
      <c r="Y131" s="161"/>
      <c r="Z131" s="161"/>
      <c r="AA131" s="161"/>
      <c r="AB131" s="161"/>
      <c r="AC131" s="161"/>
      <c r="AD131" s="161"/>
      <c r="AE131" s="161"/>
      <c r="AF131" s="161"/>
      <c r="AG131" s="161"/>
      <c r="AH131" s="161"/>
      <c r="AI131" s="161"/>
      <c r="AJ131" s="161"/>
      <c r="AK131" s="161"/>
      <c r="AL131" s="161"/>
      <c r="AM131" s="161"/>
      <c r="AN131" s="161"/>
      <c r="AO131" s="161"/>
      <c r="AP131" s="161"/>
      <c r="AQ131" s="161"/>
      <c r="AR131" s="161"/>
      <c r="AS131" s="161"/>
      <c r="AT131" s="161"/>
      <c r="AU131" s="161"/>
      <c r="AV131" s="161"/>
      <c r="AW131" s="161"/>
      <c r="AX131" s="161"/>
      <c r="AY131" s="161"/>
      <c r="AZ131" s="161"/>
      <c r="BA131" s="161"/>
      <c r="BB131" s="161"/>
      <c r="BC131" s="161"/>
      <c r="BD131" s="161"/>
      <c r="BE131" s="161"/>
      <c r="BF131" s="161"/>
      <c r="BG131" s="161"/>
      <c r="BH131" s="161"/>
      <c r="BI131" s="161"/>
      <c r="BJ131" s="161"/>
      <c r="BK131" s="161"/>
      <c r="BL131" s="161"/>
      <c r="BM131" s="161"/>
      <c r="BN131" s="161"/>
      <c r="BO131" s="161"/>
      <c r="BP131" s="161"/>
      <c r="BQ131" s="161"/>
      <c r="BR131" s="161"/>
      <c r="BS131" s="161"/>
      <c r="BT131" s="161"/>
      <c r="BU131" s="161"/>
      <c r="BV131" s="161"/>
      <c r="BW131" s="161"/>
      <c r="BX131" s="161"/>
      <c r="BY131" s="161"/>
      <c r="BZ131" s="161"/>
      <c r="CA131" s="161"/>
      <c r="CB131" s="161"/>
      <c r="CC131" s="161"/>
      <c r="CD131" s="161"/>
      <c r="CE131" s="161"/>
      <c r="CF131" s="161"/>
      <c r="CG131" s="161"/>
      <c r="CH131" s="161"/>
      <c r="CI131" s="161"/>
      <c r="CJ131" s="166"/>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39116</v>
      </c>
      <c r="B2" s="62" t="str">
        <f>IFERROR(VLOOKUP(D2,DB!A:K,11,0),"")</f>
        <v>R3</v>
      </c>
      <c r="C2" s="18">
        <v>1</v>
      </c>
      <c r="D2" s="18" t="s">
        <v>19379</v>
      </c>
      <c r="E2" s="18" t="s">
        <v>39117</v>
      </c>
      <c r="F2" s="20">
        <v>45964.388067129628</v>
      </c>
      <c r="G2" s="21">
        <f t="shared" ref="G2:G35" ca="1" si="0">IFERROR(NOW()-F2,"-")</f>
        <v>0.13298773148562759</v>
      </c>
      <c r="H2" s="22">
        <v>45964.464317129627</v>
      </c>
      <c r="I2" s="19" t="str">
        <f>IFERROR(VLOOKUP(D2,DB!A:F,6,0),"")</f>
        <v>SCECO</v>
      </c>
      <c r="J2" s="18" t="str">
        <f>IFERROR(VLOOKUP(D2,DB!A:G,7,0),"")</f>
        <v>Dead</v>
      </c>
      <c r="K2" s="46" t="s">
        <v>39118</v>
      </c>
      <c r="L2" s="23" t="str">
        <f>IFERROR(VLOOKUP(D2,DB!A:I,9,0),"")</f>
        <v>Latis</v>
      </c>
    </row>
    <row r="3" spans="1:13" ht="15" customHeight="1">
      <c r="A3" s="19" t="s">
        <v>39119</v>
      </c>
      <c r="B3" s="62" t="str">
        <f>IFERROR(VLOOKUP(D3,DB!A:K,11,0),"")</f>
        <v>R3</v>
      </c>
      <c r="C3" s="18">
        <v>3</v>
      </c>
      <c r="D3" s="62" t="s">
        <v>16714</v>
      </c>
      <c r="E3" s="18"/>
      <c r="F3" s="20"/>
      <c r="G3" s="21">
        <f t="shared" ca="1" si="0"/>
        <v>45964.521054861114</v>
      </c>
      <c r="H3" s="22">
        <v>45964.465532407405</v>
      </c>
      <c r="I3" s="19" t="str">
        <f>IFERROR(VLOOKUP(D3,DB!A:F,6,0),"")</f>
        <v>SCECO</v>
      </c>
      <c r="J3" s="18" t="str">
        <f>IFERROR(VLOOKUP(D3,DB!A:G,7,0),"")</f>
        <v>Dead</v>
      </c>
      <c r="K3" s="46" t="s">
        <v>39120</v>
      </c>
      <c r="L3" s="23" t="str">
        <f>IFERROR(VLOOKUP(D3,DB!A:I,9,0),"")</f>
        <v>Latis</v>
      </c>
    </row>
    <row r="4" spans="1:13" ht="15" customHeight="1">
      <c r="A4" s="19"/>
      <c r="B4" s="62" t="str">
        <f>IFERROR(VLOOKUP(D4,DB!A:K,11,0),"")</f>
        <v/>
      </c>
      <c r="C4" s="18"/>
      <c r="D4" s="18"/>
      <c r="E4" s="18"/>
      <c r="F4" s="20"/>
      <c r="G4" s="21">
        <f t="shared" ca="1" si="0"/>
        <v>45964.521054861114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45964.521054861114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45964.521054861114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45964.521054861114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45964.521054861114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45964.521054861114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45964.521054861114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45964.521054861114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45964.521054861114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45964.521054861114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45964.521054861114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45964.521054861114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45964.521054861114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45964.521054861114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45964.521054861114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45964.521054861114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45964.521054861114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45964.521054861114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45964.521054861114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45964.521054861114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45964.521054861114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45964.521054861114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45964.521054861114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45964.521054861114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45964.521054861114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45964.521054861114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45964.521054861114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45964.521054861114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45964.521054861114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45964.521054861114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45964.521054861114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45964.521054861114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ref="G36:G99" ca="1" si="1">IFERROR(NOW()-F36,"-")</f>
        <v>45964.521054861114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45964.521054861114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45964.521054861114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45964.521054861114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45964.521054861114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45964.521054861114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45964.521054861114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45964.521054861114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45964.521054861114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45964.521054861114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45964.521054861114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45964.521054861114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45964.521054861114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45964.521054861114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45964.521054861114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45964.521054861114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45964.521054861114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45964.521054861114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45964.521054861114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45964.521054861114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45964.521054861114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45964.521054861114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45964.521054861114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45964.521054861114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45964.521054861114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45964.521054861114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45964.521054861114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45964.521054861114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45964.521054861114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45964.521054861114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45964.521054861114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45964.521054861114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45964.521054861114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45964.521054861114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45964.521054861114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45964.521054861114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45964.521054861114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45964.521054861114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45964.521054861114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45964.521054861114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45964.521054861114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45964.521054861114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45964.521054861114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45964.521054861114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45964.521054861114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45964.521054861114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45964.521054861114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45964.521054861114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45964.521054861114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45964.521054861114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45964.521054861114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45964.521054861114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45964.521054861114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45964.521054861114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45964.521054861114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45964.521054861114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45964.521054861114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45964.521054861114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45964.521054861114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45964.521054861114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45964.521054861114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45964.521054861114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45964.521054861114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45964.521054861114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ref="G100:G163" ca="1" si="2">IFERROR(NOW()-F100,"-")</f>
        <v>45964.521054861114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45964.521054861114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45964.521054861114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45964.521054861114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45964.521054861114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45964.521054861114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45964.521054861114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45964.521054861114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45964.521054861114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45964.521054861114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45964.521054861114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45964.521054861114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45964.521054861114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45964.521054861114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45964.521054861114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45964.521054861114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45964.521054861114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45964.521054861114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45964.521054861114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45964.521054861114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45964.521054861114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45964.521054861114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45964.521054861114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45964.521054861114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45964.521054861114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45964.521054861114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45964.521054861114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45964.521054861114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45964.521054861114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45964.521054861114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45964.521054861114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45964.521054861114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45964.521054861114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45964.521054861114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45964.521054861114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45964.521054861114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45964.521054861114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45964.521054861114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45964.521054861114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45964.521054861114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45964.521054861114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45964.521054861114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45964.521054861114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45964.521054861114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45964.521054861114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45964.521054861114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45964.521054861114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45964.521054861114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45964.521054861114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45964.521054861114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45964.521054861114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45964.521054861114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45964.521054861114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45964.521054861114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45964.521054861114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45964.521054861114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45964.521054861114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45964.521054861114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45964.521054861114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45964.521054861114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45964.521054861114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45964.521054861114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45964.521054861114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45964.521054861114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ref="G164:G227" ca="1" si="3">IFERROR(NOW()-F164,"-")</f>
        <v>45964.521054861114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45964.521054861114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45964.521054861114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45964.521054861114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45964.521054861114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45964.521054861114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45964.521054861114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45964.521054861114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45964.521054861114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45964.521054861114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45964.521054861114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45964.521054861114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45964.521054861114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45964.521054861114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45964.521054861114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45964.521054861114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45964.521054861114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45964.521054861114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45964.521054861114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45964.521054861114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45964.521054861114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45964.521054861114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45964.521054861114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45964.521054861114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45964.521054861114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45964.521054861114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45964.521054861114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45964.521054861114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45964.521054861114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45964.521054861114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45964.521054861114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45964.521054861114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45964.521054861114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45964.521054861114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45964.521054861114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45964.521054861114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45964.521054861114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45964.521054861114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45964.521054861114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45964.521054861114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45964.521054861114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45964.521054861114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45964.521054861114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45964.521054861114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45964.521054861114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45964.521054861114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45964.521054861114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45964.521054861114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45964.521054861114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45964.521054861114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45964.521054861114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45964.521054861114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45964.521054861114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45964.521054861114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45964.521054861114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45964.521054861114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45964.521054861114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45964.521054861114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45964.521054861114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45964.521054861114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45964.521054861114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45964.521054861114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45964.521054861114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45964.521054861114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ref="G228:G291" ca="1" si="4">IFERROR(NOW()-F228,"-")</f>
        <v>45964.521054861114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45964.521054861114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45964.521054861114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45964.521054861114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45964.521054861114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45964.521054861114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45964.521054861114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45964.521054861114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45964.521054861114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45964.521054861114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45964.521054861114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45964.521054861114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45964.521054861114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45964.521054861114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45964.521054861114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45964.521054861114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45964.521054861114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45964.521054861114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45964.521054861114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45964.521054861114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45964.521054861114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45964.521054861114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45964.521054861114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45964.521054861114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45964.521054861114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45964.521054861114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45964.521054861114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45964.521054861114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45964.521054861114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45964.521054861114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45964.521054861114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45964.521054861114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45964.521054861114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45964.521054861114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45964.521054861114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45964.521054861114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45964.521054861114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45964.521054861114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45964.521054861114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45964.521054861114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45964.521054861114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45964.521054861114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45964.521054861114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45964.521054861114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45964.521054861114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45964.521054861114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45964.521054861114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45964.521054861114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45964.521054861114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45964.521054861114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45964.521054861114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45964.521054861114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45964.521054861114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45964.521054861114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45964.521054861114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45964.521054861114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45964.521054861114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45964.521054861114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45964.521054861114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45964.521054861114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45964.521054861114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45964.521054861114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45964.521054861114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45964.521054861114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ref="G292:G355" ca="1" si="5">IFERROR(NOW()-F292,"-")</f>
        <v>45964.521054861114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45964.521054861114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45964.521054861114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45964.521054861114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45964.521054861114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45964.521054861114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45964.521054861114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45964.521054861114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45964.521054861114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45964.521054861114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45964.521054861114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45964.521054861114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45964.521054861114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45964.521054861114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45964.521054861114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45964.521054861114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45964.521054861114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45964.521054861114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45964.521054861114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45964.521054861114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45964.521054861114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45964.521054861114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45964.521054861114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45964.521054861114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45964.521054861114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45964.521054861114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45964.521054861114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45964.521054861114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45964.521054861114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45964.521054861114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45964.521054861114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45964.521054861114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45964.521054861114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45964.521054861114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45964.521054861114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45964.521054861114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45964.521054861114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45964.521054861114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45964.521054861114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45964.521054861114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45964.521054861114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45964.521054861114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45964.521054861114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45964.521054861114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45964.521054861114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45964.521054861114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45964.521054861114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45964.521054861114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45964.521054861114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45964.521054861114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45964.521054861114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45964.521054861114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45964.521054861114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45964.521054861114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45964.521054861114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45964.521054861114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45964.521054861114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45964.521054861114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45964.521054861114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45964.521054861114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45964.521054861114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45964.521054861114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45964.521054861114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45964.521054861114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ref="G356:G419" ca="1" si="6">IFERROR(NOW()-F356,"-")</f>
        <v>45964.521054861114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45964.521054861114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45964.521054861114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45964.521054861114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45964.521054861114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45964.521054861114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45964.521054861114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45964.521054861114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45964.521054861114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45964.521054861114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45964.521054861114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45964.521054861114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45964.521054861114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45964.521054861114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45964.521054861114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45964.521054861114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45964.521054861114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45964.521054861114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45964.521054861114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45964.521054861114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45964.521054861114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45964.521054861114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45964.521054861114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45964.521054861114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45964.521054861114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45964.521054861114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45964.521054861114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45964.521054861114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45964.521054861114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45964.521054861114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45964.521054861114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45964.521054861114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45964.521054861114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45964.521054861114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45964.521054861114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45964.521054861114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45964.521054861114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45964.521054861114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45964.521054861114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45964.521054861114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45964.521054861114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45964.521054861114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45964.521054861114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45964.521054861114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45964.521054861114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45964.521054861114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45964.521054861114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45964.521054861114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45964.521054861114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45964.521054861114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45964.521054861114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45964.521054861114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45964.521054861114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45964.521054861114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45964.521054861114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45964.521054861114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45964.521054861114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45964.521054861114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45964.521054861114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45964.521054861114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45964.521054861114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45964.521054861114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45964.521054861114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45964.521054861114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ref="G420:G483" ca="1" si="7">IFERROR(NOW()-F420,"-")</f>
        <v>45964.521054861114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45964.521054861114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45964.521054861114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45964.521054861114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45964.521054861114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45964.521054861114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45964.521054861114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45964.521054861114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45964.521054861114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45964.521054861114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45964.521054861114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45964.521054861114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45964.521054861114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45964.521054861114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45964.521054861114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45964.521054861114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45964.521054861114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45964.521054861114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45964.521054861114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45964.521054861114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45964.521054861114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45964.521054861114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45964.521054861114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45964.521054861114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45964.521054861114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45964.521054861114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45964.521054861114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45964.521054861114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45964.521054861114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45964.521054861114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45964.521054861114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45964.521054861114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45964.521054861114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45964.521054861114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45964.521054861114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45964.521054861114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45964.521054861114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45964.521054861114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45964.521054861114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45964.521054861114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45964.521054861114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45964.521054861114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45964.521054861114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45964.521054861114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45964.521054861114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45964.521054861114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45964.521054861114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45964.521054861114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45964.521054861114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45964.521054861114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45964.521054861114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45964.521054861114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45964.521054861114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45964.521054861114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45964.521054861114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45964.521054861114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45964.521054861114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45964.521054861114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45964.521054861114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45964.521054861114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45964.521054861114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45964.521054861114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45964.521054861114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45964.521054861114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ref="G484:G547" ca="1" si="8">IFERROR(NOW()-F484,"-")</f>
        <v>45964.521054861114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45964.521054861114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45964.521054861114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45964.521054861114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45964.521054861114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45964.521054861114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45964.521054861114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45964.521054861114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45964.521054861114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45964.521054861114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45964.521054861114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45964.521054861114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45964.521054861114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45964.521054861114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45964.521054861114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45964.521054861114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45964.521054861114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45964.521054861114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45964.521054861114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45964.521054861114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45964.521054861114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45964.521054861114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45964.521054861114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45964.521054861114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45964.521054861114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45964.521054861114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45964.521054861114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45964.521054861114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45964.521054861114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45964.521054861114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45964.521054861114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45964.521054861114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45964.521054861114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45964.521054861114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45964.521054861114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45964.521054861114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45964.521054861114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45964.521054861114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45964.521054861114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45964.521054861114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45964.521054861114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45964.521054861114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45964.521054861114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45964.521054861114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45964.521054861114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45964.521054861114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45964.521054861114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45964.521054861114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45964.521054861114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45964.521054861114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45964.521054861114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45964.521054861114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45964.521054861114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45964.521054861114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45964.521054861114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45964.521054861114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45964.521054861114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45964.521054861114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45964.521054861114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45964.521054861114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45964.521054861114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45964.521054861114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45964.521054861114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45964.521054861114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ref="G548:G611" ca="1" si="9">IFERROR(NOW()-F548,"-")</f>
        <v>45964.521054861114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45964.521054861114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45964.521054861114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45964.521054861114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45964.521054861114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45964.521054861114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45964.521054861114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45964.521054861114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45964.521054861114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45964.521054861114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45964.521054861114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45964.521054861114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45964.521054861114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45964.521054861114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45964.521054861114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45964.521054861114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45964.521054861114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45964.521054861114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45964.521054861114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45964.521054861114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45964.521054861114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45964.521054861114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45964.521054861114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45964.521054861114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45964.521054861114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45964.521054861114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45964.521054861114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45964.521054861114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45964.521054861114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45964.521054861114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45964.521054861114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45964.521054861114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45964.521054861114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45964.521054861114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45964.521054861114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45964.521054861114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45964.521054861114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45964.521054861114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45964.521054861114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45964.521054861114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45964.521054861114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45964.521054861114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45964.521054861114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45964.521054861114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45964.521054861114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45964.521054861114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45964.521054861114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45964.521054861114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45964.521054861114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45964.521054861114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45964.521054861114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45964.521054861114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45964.521054861114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45964.521054861114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45964.521054861114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45964.521054861114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45964.521054861114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45964.521054861114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45964.521054861114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45964.521054861114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45964.521054861114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45964.521054861114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45964.521054861114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45964.521054861114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ref="G612:G675" ca="1" si="10">IFERROR(NOW()-F612,"-")</f>
        <v>45964.521054861114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45964.521054861114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45964.521054861114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45964.521054861114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45964.521054861114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45964.521054861114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45964.521054861114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45964.521054861114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45964.521054861114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45964.521054861114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45964.521054861114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45964.521054861114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45964.521054861114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45964.521054861114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45964.521054861114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45964.521054861114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45964.521054861114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45964.521054861114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45964.521054861114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45964.521054861114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45964.521054861114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45964.521054861114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45964.521054861114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45964.521054861114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45964.521054861114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45964.521054861114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45964.521054861114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45964.521054861114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45964.521054861114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45964.521054861114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45964.521054861114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45964.521054861114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45964.521054861114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45964.521054861114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45964.521054861114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45964.521054861114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45964.521054861114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45964.521054861114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45964.521054861114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45964.521054861114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45964.521054861114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45964.521054861114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45964.521054861114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45964.521054861114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45964.521054861114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45964.521054861114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45964.521054861114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45964.521054861114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45964.521054861114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45964.521054861114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45964.521054861114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45964.521054861114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45964.521054861114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45964.521054861114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45964.521054861114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45964.521054861114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45964.521054861114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45964.521054861114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45964.521054861114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45964.521054861114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45964.521054861114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45964.521054861114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45964.521054861114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45964.521054861114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ref="G676:G739" ca="1" si="11">IFERROR(NOW()-F676,"-")</f>
        <v>45964.521054861114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45964.521054861114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45964.521054861114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45964.521054861114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45964.521054861114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45964.521054861114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45964.521054861114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45964.521054861114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45964.521054861114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45964.521054861114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45964.521054861114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45964.521054861114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45964.521054861114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45964.521054861114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45964.521054861114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45964.521054861114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45964.521054861114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45964.521054861114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45964.521054861114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45964.521054861114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45964.521054861114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45964.521054861114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45964.521054861114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45964.521054861114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45964.521054861114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45964.521054861114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45964.521054861114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45964.521054861114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45964.521054861114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45964.521054861114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45964.521054861114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45964.521054861114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45964.521054861114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45964.521054861114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45964.521054861114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45964.521054861114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45964.521054861114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45964.521054861114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45964.521054861114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45964.521054861114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45964.521054861114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45964.521054861114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45964.521054861114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45964.521054861114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45964.521054861114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45964.521054861114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45964.521054861114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45964.521054861114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45964.521054861114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45964.521054861114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45964.521054861114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45964.521054861114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45964.521054861114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45964.521054861114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45964.521054861114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45964.521054861114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45964.521054861114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45964.521054861114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45964.521054861114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45964.521054861114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45964.521054861114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45964.521054861114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45964.521054861114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45964.521054861114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ref="G740:G803" ca="1" si="12">IFERROR(NOW()-F740,"-")</f>
        <v>45964.521054861114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45964.521054861114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45964.521054861114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45964.521054861114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45964.521054861114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45964.521054861114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45964.521054861114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45964.521054861114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45964.521054861114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45964.521054861114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45964.521054861114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45964.521054861114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45964.521054861114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45964.521054861114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45964.521054861114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45964.521054861114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45964.521054861114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45964.521054861114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45964.521054861114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45964.521054861114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45964.521054861114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45964.521054861114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45964.521054861114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45964.521054861114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45964.521054861114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45964.521054861114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45964.521054861114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45964.521054861114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45964.521054861114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45964.521054861114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45964.521054861114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45964.521054861114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45964.521054861114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45964.521054861114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45964.521054861114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45964.521054861114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45964.521054861114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45964.521054861114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45964.521054861114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45964.521054861114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45964.521054861114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45964.521054861114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45964.521054861114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45964.521054861114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45964.521054861114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45964.521054861114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45964.521054861114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45964.521054861114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45964.521054861114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45964.521054861114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45964.521054861114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45964.521054861114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45964.521054861114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45964.521054861114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45964.521054861114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45964.521054861114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45964.521054861114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45964.521054861114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45964.521054861114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45964.521054861114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45964.521054861114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45964.521054861114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45964.521054861114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45964.521054861114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ref="G804:G867" ca="1" si="13">IFERROR(NOW()-F804,"-")</f>
        <v>45964.521054861114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45964.521054861114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45964.521054861114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45964.521054861114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45964.521054861114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45964.521054861114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45964.521054861114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45964.521054861114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45964.521054861114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45964.521054861114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45964.521054861114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45964.521054861114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45964.521054861114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45964.521054861114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45964.521054861114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45964.521054861114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45964.521054861114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45964.521054861114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45964.521054861114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45964.521054861114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45964.521054861114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45964.521054861114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45964.521054861114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45964.521054861114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45964.521054861114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45964.521054861114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45964.521054861114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45964.521054861114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45964.521054861114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45964.521054861114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45964.521054861114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45964.521054861114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45964.521054861114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45964.521054861114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45964.521054861114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45964.521054861114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45964.521054861114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45964.521054861114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45964.521054861114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45964.521054861114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45964.521054861114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45964.521054861114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45964.521054861114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45964.521054861114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45964.521054861114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45964.521054861114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45964.521054861114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45964.521054861114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45964.521054861114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45964.521054861114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45964.521054861114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45964.521054861114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45964.521054861114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45964.521054861114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45964.521054861114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45964.521054861114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45964.521054861114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45964.521054861114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45964.521054861114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45964.521054861114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45964.521054861114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45964.521054861114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45964.521054861114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45964.521054861114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ref="G868:G931" ca="1" si="14">IFERROR(NOW()-F868,"-")</f>
        <v>45964.521054861114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45964.521054861114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45964.521054861114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45964.521054861114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45964.521054861114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45964.521054861114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45964.521054861114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45964.521054861114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45964.521054861114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45964.521054861114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45964.521054861114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45964.521054861114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45964.521054861114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45964.521054861114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45964.521054861114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45964.521054861114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45964.521054861114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45964.521054861114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45964.521054861114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45964.521054861114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45964.521054861114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45964.521054861114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45964.521054861114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45964.521054861114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45964.521054861114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45964.521054861114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45964.521054861114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45964.521054861114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45964.521054861114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45964.521054861114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45964.521054861114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45964.521054861114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45964.521054861114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45964.521054861114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45964.521054861114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45964.521054861114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45964.521054861114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45964.521054861114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45964.521054861114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45964.521054861114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45964.521054861114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45964.521054861114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45964.521054861114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45964.521054861114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45964.521054861114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45964.521054861114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45964.521054861114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45964.521054861114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45964.521054861114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45964.521054861114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45964.521054861114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45964.521054861114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45964.521054861114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45964.521054861114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45964.521054861114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45964.521054861114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45964.521054861114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45964.521054861114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45964.521054861114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45964.521054861114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45964.521054861114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45964.521054861114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45964.521054861114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45964.521054861114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ref="G932:G995" ca="1" si="15">IFERROR(NOW()-F932,"-")</f>
        <v>45964.521054861114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45964.521054861114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45964.521054861114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45964.521054861114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45964.521054861114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45964.521054861114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45964.521054861114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45964.521054861114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45964.521054861114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45964.521054861114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45964.521054861114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45964.521054861114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45964.521054861114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45964.521054861114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45964.521054861114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45964.521054861114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45964.521054861114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45964.521054861114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45964.521054861114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45964.521054861114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45964.521054861114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45964.521054861114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45964.521054861114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45964.521054861114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45964.521054861114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45964.521054861114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45964.521054861114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45964.521054861114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45964.521054861114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45964.521054861114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45964.521054861114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45964.521054861114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45964.521054861114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45964.521054861114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45964.521054861114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45964.521054861114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45964.521054861114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45964.521054861114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45964.521054861114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45964.521054861114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45964.521054861114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45964.521054861114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45964.521054861114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45964.521054861114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45964.521054861114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45964.521054861114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45964.521054861114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45964.521054861114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45964.521054861114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45964.521054861114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45964.521054861114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45964.521054861114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45964.521054861114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45964.521054861114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45964.521054861114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45964.521054861114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45964.521054861114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45964.521054861114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45964.521054861114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45964.521054861114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45964.521054861114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45964.521054861114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45964.521054861114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45964.521054861114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ref="G996:G1059" ca="1" si="16">IFERROR(NOW()-F996,"-")</f>
        <v>45964.521054861114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45964.521054861114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45964.521054861114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45964.521054861114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45964.521054861114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45964.521054861114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45964.521054861114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45964.521054861114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45964.521054861114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45964.521054861114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45964.521054861114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45964.521054861114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45964.521054861114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45964.521054861114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45964.521054861114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45964.521054861114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45964.521054861114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45964.521054861114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45964.521054861114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45964.521054861114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45964.521054861114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45964.521054861114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45964.521054861114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45964.521054861114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45964.521054861114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45964.521054861114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45964.521054861114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45964.521054861114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45964.521054861114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45964.521054861114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45964.521054861114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45964.521054861114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45964.521054861114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45964.521054861114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45964.521054861114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45964.521054861114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45964.521054861114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45964.521054861114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45964.521054861114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45964.521054861114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45964.521054861114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45964.521054861114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45964.521054861114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45964.521054861114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45964.521054861114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45964.521054861114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45964.521054861114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45964.521054861114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45964.521054861114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45964.521054861114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45964.521054861114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45964.521054861114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45964.521054861114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45964.521054861114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45964.521054861114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45964.521054861114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45964.521054861114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45964.521054861114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45964.521054861114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45964.521054861114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45964.521054861114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45964.521054861114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45964.521054861114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45964.521054861114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ref="G1060:G1074" ca="1" si="17">IFERROR(NOW()-F1060,"-")</f>
        <v>45964.521054861114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45964.521054861114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45964.521054861114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45964.521054861114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45964.521054861114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45964.521054861114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45964.521054861114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45964.521054861114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45964.521054861114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45964.521054861114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45964.521054861114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45964.521054861114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45964.521054861114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45964.521054861114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45964.521054861114</v>
      </c>
      <c r="H1074" s="22"/>
      <c r="I1074" s="19" t="str">
        <f>IFERROR(VLOOKUP(D1074,DB!A:F,6,0),"")</f>
        <v/>
      </c>
      <c r="J1074" s="18" t="str">
        <f>IFERROR(VLOOKUP(D1074,DB!A:G,7,0),"")</f>
        <v/>
      </c>
      <c r="K1074" s="46"/>
      <c r="L1074" s="23" t="str">
        <f>IFERROR(VLOOKUP(D1074,DB!A:I,9,0),"")</f>
        <v/>
      </c>
    </row>
  </sheetData>
  <dataValidations count="2">
    <dataValidation allowBlank="1" showInputMessage="1" showErrorMessage="1" sqref="E1" xr:uid="{5914219A-CB83-432D-936A-CC0CB6F3982A}"/>
    <dataValidation type="list" allowBlank="1" showInputMessage="1" showErrorMessage="1" sqref="E2:E10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39121</v>
      </c>
      <c r="B2" s="93" t="str">
        <f>IFERROR(VLOOKUP(D2,DB!A:K,11,0),"")</f>
        <v>R4</v>
      </c>
      <c r="C2" s="96">
        <v>1</v>
      </c>
      <c r="D2" s="93" t="s">
        <v>35092</v>
      </c>
      <c r="E2" s="97" t="s">
        <v>39021</v>
      </c>
      <c r="F2" s="98">
        <v>45703.480717592596</v>
      </c>
      <c r="G2" s="99">
        <f ca="1">IFERROR(NOW()-F2,"")</f>
        <v>261.04033726851776</v>
      </c>
      <c r="H2" s="98">
        <v>45703.474768518521</v>
      </c>
      <c r="I2" s="98" t="str">
        <f>IFERROR(VLOOKUP(D2,DB!A:F,6,0),"")</f>
        <v>SCECO</v>
      </c>
      <c r="J2" s="98" t="str">
        <f>IFERROR(VLOOKUP(D2,DB!A:G,7,0),"")</f>
        <v>Dead</v>
      </c>
      <c r="K2" s="100" t="s">
        <v>39122</v>
      </c>
      <c r="L2" s="93" t="str">
        <f>IFERROR(VLOOKUP(D2,DB!A:I,9,0),"")</f>
        <v>Latis</v>
      </c>
    </row>
    <row r="3" spans="1:16" ht="15" customHeight="1">
      <c r="A3" s="118"/>
      <c r="B3" s="118" t="str">
        <f>IFERROR(VLOOKUP(D3,DB!A:K,11,0),"")</f>
        <v/>
      </c>
      <c r="C3" s="119"/>
      <c r="D3" s="120"/>
      <c r="E3" s="97"/>
      <c r="F3" s="122"/>
      <c r="G3" s="123">
        <f ca="1">IFERROR(NOW()-F3,"")</f>
        <v>45964.521054861114</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45964.521054861114</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45964.521054861114</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45964.521054861114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45964.521054861114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45964.521054861114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45964.521054861114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45964.521054861114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45964.521054861114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45964.521054861114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45964.521054861114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45964.521054861114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45964.521054861114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45964.521054861114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45964.521054861114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121"/>
      <c r="F18" s="122"/>
      <c r="G18" s="123">
        <f ca="1">IFERROR(NOW()-F18,"")</f>
        <v>45964.521054861114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45964.521054861114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45964.521054861114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45964.521054861114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45964.521054861114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45964.521054861114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45964.521054861114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45964.521054861114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45964.521054861114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45964.521054861114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45964.521054861114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45964.521054861114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45964.521054861114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45964.521054861114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45964.521054861114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45964.521054861114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45964.521054861114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45964.521054861114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45964.521054861114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45964.521054861114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45964.521054861114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45964.521054861114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45964.521054861114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45964.521054861114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45964.521054861114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45964.521054861114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45964.521054861114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45964.521054861114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45964.521054861114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45964.521054861114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45964.521054861114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45964.521054861114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45964.521054861114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45964.521054861114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45964.521054861114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45964.521054861114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45964.521054861114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45964.521054861114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45964.521054861114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45964.521054861114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45964.521054861114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45964.521054861114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45964.521054861114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45964.521054861114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45964.521054861114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45964.521054861114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45964.521054861114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45964.521054861114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45964.521054861114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45964.521054861114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45964.521054861114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45964.521054861114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45964.521054861114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45964.521054861114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45964.521054861114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45964.521054861114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45964.521054861114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45964.521054861114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45964.521054861114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45964.521054861114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45964.521054861114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45964.521054861114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45964.521054861114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45964.521054861114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45964.521054861114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45964.521054861114</v>
      </c>
      <c r="H83" s="122"/>
      <c r="I83" s="118" t="str">
        <f>IFERROR(VLOOKUP(D83,DB!A:F,6,0),"")</f>
        <v/>
      </c>
      <c r="J83" s="118" t="str">
        <f>IFERROR(VLOOKUP(D83,DB!A:G,7,0),"")</f>
        <v/>
      </c>
      <c r="K83" s="124"/>
      <c r="L83" s="120" t="str">
        <f>IFERROR(VLOOKUP(D83,DB!A:I,9,0),"")</f>
        <v/>
      </c>
    </row>
    <row r="84" spans="1:12" ht="15" customHeight="1">
      <c r="A84" s="125"/>
      <c r="B84" s="125" t="str">
        <f>IFERROR(VLOOKUP(D84,DB!A:K,11,0),"")</f>
        <v/>
      </c>
      <c r="C84" s="126"/>
      <c r="D84" s="127"/>
      <c r="E84" s="128"/>
      <c r="F84" s="129"/>
      <c r="G84" s="130">
        <f ca="1">IFERROR(NOW()-F84,"")</f>
        <v>45964.521054861114</v>
      </c>
      <c r="H84" s="129"/>
      <c r="I84" s="125" t="str">
        <f>IFERROR(VLOOKUP(D84,DB!A:F,6,0),"")</f>
        <v/>
      </c>
      <c r="J84" s="125" t="str">
        <f>IFERROR(VLOOKUP(D84,DB!A:G,7,0),"")</f>
        <v/>
      </c>
      <c r="K84" s="131"/>
      <c r="L84" s="127" t="str">
        <f>IFERROR(VLOOKUP(D84,DB!A:I,9,0),"")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5"/>
  <sheetViews>
    <sheetView tabSelected="1" workbookViewId="0">
      <selection activeCell="E8" sqref="E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39123</v>
      </c>
      <c r="B2" s="37" t="str">
        <f>IFERROR(VLOOKUP(D2,DB!A:K,11,0),"")</f>
        <v>R5</v>
      </c>
      <c r="C2" s="37">
        <v>3</v>
      </c>
      <c r="D2" s="117" t="s">
        <v>36011</v>
      </c>
      <c r="E2" s="37" t="s">
        <v>39021</v>
      </c>
      <c r="F2" s="38">
        <v>45891.832060185188</v>
      </c>
      <c r="G2" s="143">
        <f ca="1">IFERROR(NOW()-F2,"")</f>
        <v>72.688994675925642</v>
      </c>
      <c r="H2" s="38">
        <v>45891.790393518517</v>
      </c>
      <c r="I2" s="37" t="str">
        <f>IFERROR(VLOOKUP(D2,DB!A:F,6,0),"")</f>
        <v>Generator-SG</v>
      </c>
      <c r="J2" s="37" t="str">
        <f>IFERROR(VLOOKUP(D2,DB!A:G,7,0),"")</f>
        <v>Vandalized</v>
      </c>
      <c r="K2" s="37" t="s">
        <v>39124</v>
      </c>
      <c r="L2" s="37" t="str">
        <f>IFERROR(VLOOKUP(D2,DB!A:I,9,0),"")</f>
        <v>Latis</v>
      </c>
      <c r="M2" s="116"/>
    </row>
    <row r="3" spans="1:13" ht="30.75">
      <c r="A3" s="37" t="s">
        <v>39125</v>
      </c>
      <c r="B3" s="37" t="str">
        <f>IFERROR(VLOOKUP(D3,DB!A:K,11,0),"")</f>
        <v>R5</v>
      </c>
      <c r="C3" s="37">
        <v>1</v>
      </c>
      <c r="D3" s="37" t="s">
        <v>33268</v>
      </c>
      <c r="E3" s="37" t="s">
        <v>39102</v>
      </c>
      <c r="F3" s="38">
        <v>45926.188877314817</v>
      </c>
      <c r="G3" s="143">
        <f t="shared" ref="G3" ca="1" si="0">IFERROR(NOW()-F3,"")</f>
        <v>38.332177546297316</v>
      </c>
      <c r="H3" s="38">
        <v>45926.158159722225</v>
      </c>
      <c r="I3" s="37" t="str">
        <f>IFERROR(VLOOKUP(D3,DB!A:F,6,0),"")</f>
        <v>SCECO</v>
      </c>
      <c r="J3" s="37" t="str">
        <f>IFERROR(VLOOKUP(D3,DB!A:G,7,0),"")</f>
        <v>Good</v>
      </c>
      <c r="K3" s="37" t="s">
        <v>39126</v>
      </c>
      <c r="L3" s="37" t="str">
        <f>IFERROR(VLOOKUP(D3,DB!A:I,9,0),"")</f>
        <v>Latis</v>
      </c>
      <c r="M3" s="116"/>
    </row>
    <row r="4" spans="1:13" ht="48" customHeight="1">
      <c r="A4" s="151" t="s">
        <v>39127</v>
      </c>
      <c r="B4" s="151" t="str">
        <f>IFERROR(VLOOKUP(D4,DB!A:K,11,0),"")</f>
        <v>R5</v>
      </c>
      <c r="C4" s="151">
        <v>1</v>
      </c>
      <c r="D4" s="151" t="s">
        <v>34758</v>
      </c>
      <c r="E4" s="151" t="s">
        <v>39102</v>
      </c>
      <c r="F4" s="152">
        <v>45948.661111111112</v>
      </c>
      <c r="G4" s="153">
        <f ca="1">IFERROR(NOW()-F4,"")</f>
        <v>15.859943750001548</v>
      </c>
      <c r="H4" s="152">
        <v>45948.661111111112</v>
      </c>
      <c r="I4" s="151" t="str">
        <f>IFERROR(VLOOKUP(D4,DB!A:F,6,0),"")</f>
        <v>SCECO</v>
      </c>
      <c r="J4" s="151" t="str">
        <f>IFERROR(VLOOKUP(D4,DB!A:G,7,0),"")</f>
        <v>Dead</v>
      </c>
      <c r="K4" s="151" t="s">
        <v>39128</v>
      </c>
      <c r="L4" s="151" t="str">
        <f>IFERROR(VLOOKUP(D4,DB!A:I,9,0),"")</f>
        <v>Latis</v>
      </c>
    </row>
    <row r="5" spans="1:13" ht="15">
      <c r="A5" s="151" t="s">
        <v>39129</v>
      </c>
      <c r="B5" s="151" t="str">
        <f>IFERROR(VLOOKUP(D5,DB!A:K,11,0),"")</f>
        <v>R5</v>
      </c>
      <c r="C5" s="151">
        <v>5</v>
      </c>
      <c r="D5" s="151" t="s">
        <v>32786</v>
      </c>
      <c r="E5" s="151" t="s">
        <v>39102</v>
      </c>
      <c r="F5" s="152">
        <v>45964.497256944444</v>
      </c>
      <c r="G5" s="153">
        <f ca="1">IFERROR(NOW()-F5,"")</f>
        <v>2.3797916670446284E-2</v>
      </c>
      <c r="H5" s="152">
        <v>45964.486145833333</v>
      </c>
      <c r="I5" s="151" t="str">
        <f>IFERROR(VLOOKUP(D5,DB!A:F,6,0),"")</f>
        <v>SCECO</v>
      </c>
      <c r="J5" s="151" t="str">
        <f>IFERROR(VLOOKUP(D5,DB!A:G,7,0),"")</f>
        <v>Dead</v>
      </c>
      <c r="K5" s="151" t="s">
        <v>39130</v>
      </c>
      <c r="L5" s="151" t="str">
        <f>IFERROR(VLOOKUP(D5,DB!A:I,9,0),"")</f>
        <v>Latis</v>
      </c>
    </row>
    <row r="6" spans="1:13" ht="15">
      <c r="A6" s="151"/>
      <c r="B6" s="151" t="str">
        <f>IFERROR(VLOOKUP(D6,DB!A:K,11,0),"")</f>
        <v/>
      </c>
      <c r="C6" s="151"/>
      <c r="D6" s="151"/>
      <c r="E6" s="151"/>
      <c r="F6" s="152"/>
      <c r="G6" s="153">
        <f ca="1">IFERROR(NOW()-F6,"")</f>
        <v>45964.521054861114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45964.521054861114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45964.521054861114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45964.521054861114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45964.521054861114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45964.521054861114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45964.521054861114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45964.521054861114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45964.521054861114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45964.521054861114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45964.521054861114</v>
      </c>
      <c r="H16" s="152"/>
      <c r="I16" s="151" t="str">
        <f>IFERROR(VLOOKUP(D16,DB!A:F,6,0),"")</f>
        <v/>
      </c>
      <c r="J16" s="151" t="str">
        <f>IFERROR(VLOOKUP(D16,DB!A:G,7,0),"")</f>
        <v/>
      </c>
      <c r="K16" s="151"/>
      <c r="L16" s="151" t="str">
        <f>IFERROR(VLOOKUP(D16,DB!A:I,9,0),"")</f>
        <v/>
      </c>
    </row>
    <row r="17" spans="1:12" ht="15">
      <c r="A17" s="151"/>
      <c r="B17" s="151" t="str">
        <f>IFERROR(VLOOKUP(D17,DB!A:K,11,0),"")</f>
        <v/>
      </c>
      <c r="C17" s="151"/>
      <c r="D17"/>
      <c r="E17" s="151"/>
      <c r="F17" s="152"/>
      <c r="G17" s="153">
        <f ca="1">IFERROR(NOW()-F17,"")</f>
        <v>45964.521054861114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45964.521054861114</v>
      </c>
      <c r="H18" s="152"/>
      <c r="I18" s="151" t="str">
        <f>IFERROR(VLOOKUP(D18,DB!A:F,6,0),"")</f>
        <v/>
      </c>
      <c r="J18" s="151" t="str">
        <f>IFERROR(VLOOKUP(D18,DB!A:G,7,0),"")</f>
        <v/>
      </c>
      <c r="K18" s="151"/>
      <c r="L18" s="151" t="str">
        <f>IFERROR(VLOOKUP(D18,DB!A:I,9,0),"")</f>
        <v/>
      </c>
    </row>
    <row r="19" spans="1:12" ht="15">
      <c r="A19" s="151"/>
      <c r="B19" s="151" t="str">
        <f>IFERROR(VLOOKUP(D19,DB!A:K,11,0),"")</f>
        <v/>
      </c>
      <c r="C19" s="151"/>
      <c r="D19"/>
      <c r="E19" s="151"/>
      <c r="F19" s="152"/>
      <c r="G19" s="153">
        <f ca="1">IFERROR(NOW()-F19,"")</f>
        <v>45964.521054861114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45964.521054861114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45964.521054861114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45964.521054861114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45964.521054861114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45964.521054861114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45964.521054861114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45964.521054861114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45964.521054861114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45964.521054861114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45964.521054861114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45964.521054861114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45964.521054861114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45964.521054861114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45964.521054861114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45964.521054861114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45964.521054861114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45964.521054861114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45964.521054861114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45964.521054861114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45964.521054861114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45964.521054861114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45964.521054861114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45964.521054861114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45964.521054861114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45964.521054861114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45964.521054861114</v>
      </c>
      <c r="H45" s="152"/>
      <c r="I45" s="151" t="str">
        <f>IFERROR(VLOOKUP(D45,DB!A:F,6,0),"")</f>
        <v/>
      </c>
      <c r="J45" s="151" t="str">
        <f>IFERROR(VLOOKUP(D45,DB!A:G,7,0),"")</f>
        <v/>
      </c>
      <c r="K45" s="151"/>
      <c r="L45" s="151" t="str">
        <f>IFERROR(VLOOKUP(D45,DB!A:I,9,0),"")</f>
        <v/>
      </c>
    </row>
    <row r="46" spans="1:12" ht="15">
      <c r="A46" s="157"/>
      <c r="B46" s="157" t="str">
        <f>IFERROR(VLOOKUP(D46,DB!A:K,11,0),"")</f>
        <v/>
      </c>
      <c r="C46" s="157"/>
      <c r="D46" s="157"/>
      <c r="E46" s="157"/>
      <c r="F46" s="158"/>
      <c r="G46" s="159">
        <f ca="1">IFERROR(NOW()-F46,"")</f>
        <v>45964.521054861114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45964.521054861114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45964.521054861114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45964.521054861114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45964.521054861114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45964.521054861114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45964.521054861114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45964.521054861114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45964.521054861114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45964.521054861114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45964.521054861114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45964.521054861114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45964.521054861114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45964.521054861114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45964.521054861114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45964.521054861114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45964.521054861114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45964.521054861114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45964.521054861114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45964.521054861114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45964.521054861114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45964.521054861114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45964.521054861114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45964.521054861114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45964.521054861114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45964.521054861114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45964.521054861114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45964.521054861114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45964.521054861114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45964.521054861114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45964.521054861114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45964.521054861114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45964.521054861114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45964.521054861114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45964.521054861114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45964.521054861114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45964.521054861114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45964.521054861114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45964.521054861114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45964.521054861114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45964.521054861114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45964.521054861114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45964.521054861114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45964.521054861114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45964.521054861114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45964.521054861114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45964.521054861114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45964.521054861114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45964.521054861114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45964.521054861114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45964.521054861114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45964.521054861114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45964.521054861114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45964.521054861114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45964.521054861114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45964.521054861114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45964.521054861114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45964.521054861114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45964.521054861114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45964.521054861114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45964.521054861114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45964.521054861114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45964.521054861114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45964.521054861114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45964.521054861114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45964.521054861114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45964.521054861114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45964.521054861114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45964.521054861114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45964.521054861114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45964.521054861114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45964.521054861114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45964.521054861114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45964.521054861114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45964.521054861114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45964.521054861114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45964.521054861114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45964.521054861114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45964.521054861114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45964.521054861114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45964.521054861114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45964.521054861114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45964.521054861114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45964.521054861114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45964.521054861114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45964.521054861114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45964.521054861114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45964.521054861114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45964.521054861114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45964.521054861114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45964.521054861114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45964.521054861114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45964.521054861114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45964.521054861114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45964.521054861114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45964.521054861114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45964.521054861114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45964.521054861114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45964.521054861114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45964.521054861114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45964.521054861114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45964.521054861114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45964.521054861114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45964.521054861114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45964.521054861114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45964.521054861114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45964.521054861114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45964.521054861114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45964.521054861114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45964.521054861114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45964.521054861114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45964.521054861114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45964.521054861114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45964.521054861114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45964.521054861114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45964.521054861114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45964.521054861114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45964.521054861114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45964.521054861114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45964.521054861114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45964.521054861114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45964.521054861114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45964.521054861114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45964.521054861114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45964.521054861114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45964.521054861114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45964.521054861114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45964.521054861114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45964.521054861114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45964.521054861114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45964.521054861114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45964.521054861114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45964.521054861114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45964.521054861114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45964.521054861114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45964.521054861114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45964.521054861114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45964.521054861114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45964.521054861114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45964.521054861114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45964.521054861114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45964.521054861114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45964.521054861114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45964.521054861114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45964.521054861114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45964.521054861114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45964.521054861114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45964.521054861114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45964.521054861114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45964.521054861114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45964.521054861114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45964.521054861114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45964.521054861114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45964.521054861114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45964.521054861114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45964.521054861114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45964.521054861114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45964.521054861114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45964.521054861114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45964.521054861114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45964.521054861114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45964.521054861114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45964.521054861114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45964.521054861114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45964.521054861114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45964.521054861114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45964.521054861114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45964.521054861114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45964.521054861114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45964.521054861114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45964.521054861114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45964.521054861114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45964.521054861114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45964.521054861114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45964.521054861114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45964.521054861114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45964.521054861114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45964.521054861114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45964.521054861114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45964.521054861114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45964.521054861114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45964.521054861114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45964.521054861114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45964.521054861114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45964.521054861114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45964.521054861114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45964.521054861114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45964.521054861114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45964.521054861114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45964.521054861114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45964.521054861114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45964.521054861114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45964.521054861114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45964.521054861114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45964.521054861114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45964.521054861114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45964.521054861114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45964.521054861114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45964.521054861114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45964.521054861114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45964.521054861114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45964.521054861114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45964.521054861114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45964.521054861114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45964.521054861114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45964.521054861114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45964.521054861114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45964.521054861114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45964.521054861114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45964.521054861114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45964.521054861114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45964.521054861114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45964.521054861114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45964.521054861114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45964.521054861114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45964.521054861114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45964.521054861114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45964.521054861114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45964.521054861114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45964.521054861114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45964.521054861114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45964.521054861114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45964.521054861114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45964.521054861114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45964.521054861114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45964.521054861114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45964.521054861114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45964.521054861114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45964.521054861114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45964.521054861114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45964.521054861114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45964.521054861114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45964.521054861114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45964.521054861114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45964.521054861114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45964.521054861114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45964.521054861114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45964.521054861114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45964.521054861114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45964.521054861114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45964.521054861114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45964.521054861114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45964.521054861114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45964.521054861114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45964.521054861114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45964.521054861114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45964.521054861114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45964.521054861114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45964.521054861114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45964.521054861114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45964.521054861114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45964.521054861114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45964.521054861114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45964.521054861114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45964.521054861114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45964.521054861114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45964.521054861114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45964.521054861114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45964.521054861114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45964.521054861114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45964.521054861114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45964.521054861114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45964.521054861114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45964.521054861114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45964.521054861114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45964.521054861114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45964.521054861114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45964.521054861114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45964.521054861114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45964.521054861114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45964.521054861114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45964.521054861114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45964.521054861114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45964.521054861114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45964.521054861114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45964.521054861114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45964.521054861114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45964.521054861114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45964.521054861114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45964.521054861114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45964.521054861114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45964.521054861114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45964.521054861114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45964.521054861114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45964.521054861114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45964.521054861114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45964.521054861114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45964.521054861114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45964.521054861114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45964.521054861114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45964.521054861114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45964.521054861114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45964.521054861114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45964.521054861114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45964.521054861114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45964.521054861114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45964.521054861114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45964.521054861114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45964.521054861114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45964.521054861114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45964.521054861114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45964.521054861114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45964.521054861114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45964.521054861114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45964.521054861114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45964.521054861114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45964.521054861114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45964.521054861114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45964.521054861114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45964.521054861114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45964.521054861114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45964.521054861114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45964.521054861114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45964.521054861114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45964.521054861114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45964.521054861114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45964.521054861114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45964.521054861114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45964.521054861114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45964.521054861114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45964.521054861114</v>
      </c>
      <c r="H366" s="158"/>
      <c r="I366" s="157" t="str">
        <f>IFERROR(VLOOKUP(D366,DB!A:F,6,0),"")</f>
        <v/>
      </c>
      <c r="J366" s="157" t="str">
        <f>IFERROR(VLOOKUP(D366,DB!A:G,7,0),"")</f>
        <v/>
      </c>
      <c r="K366" s="157"/>
      <c r="L366" s="157" t="str">
        <f>IFERROR(VLOOKUP(D366,DB!A:I,9,0),"")</f>
        <v/>
      </c>
    </row>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6" ht="15"/>
    <row r="477" ht="15"/>
    <row r="479" ht="15"/>
    <row r="480" ht="15"/>
    <row r="481" ht="15"/>
    <row r="482" ht="15"/>
    <row r="484" ht="15"/>
    <row r="485" ht="15"/>
    <row r="492" ht="15"/>
    <row r="493" ht="15"/>
    <row r="494" ht="15"/>
    <row r="495" ht="15"/>
    <row r="496" ht="15"/>
    <row r="497" ht="15"/>
    <row r="500" ht="15"/>
    <row r="501" ht="15"/>
    <row r="502" ht="15"/>
    <row r="503" ht="15"/>
    <row r="504" ht="15"/>
    <row r="505" ht="15"/>
    <row r="506" ht="15"/>
    <row r="507" ht="15"/>
    <row r="508" ht="15"/>
    <row r="509" ht="15"/>
    <row r="510" ht="15"/>
    <row r="511"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7" ht="15"/>
    <row r="568" ht="15"/>
    <row r="605" ht="15"/>
    <row r="606" ht="15"/>
    <row r="607" ht="15"/>
    <row r="608" ht="15"/>
    <row r="609" ht="15"/>
    <row r="610" ht="15"/>
    <row r="611" ht="15"/>
    <row r="612" ht="15"/>
    <row r="613" ht="15"/>
    <row r="614"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9" ht="15"/>
    <row r="700"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3" ht="15"/>
    <row r="734" ht="15"/>
    <row r="904" ht="15"/>
    <row r="905" ht="15"/>
    <row r="906" ht="15"/>
    <row r="907" ht="15"/>
    <row r="908" ht="15"/>
    <row r="909" ht="15"/>
    <row r="915" ht="15"/>
    <row r="916" ht="15"/>
    <row r="917" ht="15"/>
    <row r="918" ht="15"/>
    <row r="919" ht="15"/>
    <row r="920" ht="15"/>
    <row r="921"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9" ht="15"/>
    <row r="980" ht="15"/>
    <row r="982" ht="15"/>
    <row r="983" ht="15"/>
    <row r="984" ht="15"/>
    <row r="985" ht="15"/>
    <row r="986" ht="15"/>
    <row r="987" ht="15"/>
    <row r="988" ht="15"/>
    <row r="990" ht="15"/>
    <row r="991" ht="15"/>
    <row r="992"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61" ht="15"/>
    <row r="1062" ht="15"/>
    <row r="1063" ht="15"/>
    <row r="1064" ht="15"/>
    <row r="1065" ht="15"/>
    <row r="1066" ht="15"/>
    <row r="1067"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90" ht="15"/>
    <row r="1091" ht="15"/>
    <row r="1092" ht="15"/>
    <row r="1093" ht="15"/>
    <row r="1094" ht="15"/>
    <row r="1095" ht="15"/>
    <row r="1096" ht="15"/>
    <row r="1098" ht="15"/>
    <row r="1099" ht="15"/>
    <row r="1100" ht="15"/>
    <row r="1101" ht="15"/>
    <row r="1102" ht="15"/>
    <row r="1103" ht="15"/>
    <row r="1104" ht="15"/>
    <row r="1105" ht="15"/>
    <row r="1106" ht="15"/>
    <row r="1107" ht="15"/>
    <row r="1108" ht="15"/>
    <row r="1110" ht="15"/>
    <row r="1111" ht="15"/>
    <row r="1112" ht="15"/>
    <row r="1113" ht="15"/>
    <row r="1114" ht="15"/>
    <row r="1115" ht="15"/>
    <row r="1116" ht="15"/>
    <row r="1117" ht="15"/>
    <row r="1118" ht="15"/>
    <row r="1119" ht="15"/>
    <row r="1127" ht="15"/>
    <row r="1128" ht="15"/>
    <row r="1131" ht="15"/>
    <row r="1132" ht="15"/>
    <row r="1133" ht="15"/>
    <row r="1134" ht="15"/>
    <row r="1135" ht="15"/>
    <row r="1136" ht="15"/>
    <row r="1137" ht="15"/>
    <row r="1138" ht="15"/>
    <row r="1141" ht="15"/>
    <row r="1142" ht="15"/>
    <row r="1143" ht="15"/>
    <row r="1144" ht="15"/>
    <row r="1145" ht="15"/>
    <row r="1146" ht="15"/>
    <row r="1147" ht="15"/>
    <row r="1148" ht="15"/>
    <row r="1149" ht="15"/>
    <row r="1150" ht="15"/>
    <row r="1151" ht="15"/>
    <row r="1152" ht="15"/>
    <row r="1154" ht="15"/>
    <row r="1155" ht="15"/>
    <row r="1156" ht="15"/>
    <row r="1159" ht="15"/>
    <row r="1161" ht="15"/>
    <row r="1163" ht="15"/>
    <row r="1166" ht="15"/>
    <row r="1167" ht="15"/>
    <row r="1168" ht="15"/>
    <row r="1170" ht="15"/>
    <row r="1172" ht="15"/>
    <row r="1173" ht="15"/>
    <row r="1174" ht="15"/>
    <row r="1175" ht="15"/>
    <row r="1176" ht="15"/>
    <row r="1178" ht="15"/>
    <row r="1179" ht="15"/>
    <row r="1180" ht="15"/>
    <row r="1181" ht="15"/>
    <row r="1183" ht="15"/>
    <row r="1185" ht="15"/>
    <row r="1186" ht="15"/>
    <row r="1188" ht="15"/>
    <row r="1189" ht="15"/>
    <row r="1190" ht="15"/>
    <row r="1191" ht="15"/>
    <row r="1193" ht="15"/>
    <row r="1195" ht="15"/>
    <row r="1196" ht="15"/>
    <row r="1197" ht="15"/>
    <row r="1198" ht="15"/>
    <row r="1200" ht="15"/>
    <row r="1201" ht="15"/>
    <row r="1202" ht="15"/>
    <row r="1203" ht="15"/>
    <row r="1204" ht="15"/>
    <row r="1205" ht="15"/>
    <row r="1206" ht="15"/>
    <row r="1209" ht="15"/>
    <row r="1211" ht="15"/>
    <row r="1212" ht="15"/>
    <row r="1213" ht="15"/>
    <row r="1214" ht="15"/>
    <row r="1215" ht="15"/>
    <row r="1216" ht="15"/>
    <row r="1217" ht="15"/>
    <row r="1218" ht="15"/>
    <row r="1221" ht="15"/>
    <row r="1222" ht="15"/>
    <row r="1224" ht="15"/>
    <row r="1226" ht="15"/>
    <row r="1227" ht="15"/>
    <row r="1228" ht="15"/>
    <row r="1229" ht="15"/>
    <row r="1230" ht="15"/>
    <row r="1234" ht="15"/>
    <row r="1235" ht="15"/>
    <row r="1237" ht="15"/>
    <row r="1238" ht="15"/>
    <row r="1241" ht="15"/>
    <row r="1242" ht="15"/>
    <row r="1246" ht="15"/>
    <row r="1253" ht="15"/>
    <row r="1255" ht="15"/>
    <row r="1256" ht="15"/>
    <row r="1257" ht="15"/>
    <row r="1264" ht="15"/>
    <row r="1265" ht="15"/>
  </sheetData>
  <dataValidations count="2">
    <dataValidation allowBlank="1" showInputMessage="1" showErrorMessage="1" sqref="E1" xr:uid="{920C6338-E771-4DAE-8C89-92A9093EA4DE}"/>
    <dataValidation type="list" allowBlank="1" showInputMessage="1" showErrorMessage="1" sqref="E2:E3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3" sqref="K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39131</v>
      </c>
      <c r="B2" s="169" t="str">
        <f>IFERROR(VLOOKUP(D2,DB!A:K,11,0),"")</f>
        <v>R6</v>
      </c>
      <c r="C2" s="170">
        <v>1</v>
      </c>
      <c r="D2" s="169" t="s">
        <v>30770</v>
      </c>
      <c r="E2" s="102" t="s">
        <v>39021</v>
      </c>
      <c r="F2" s="174">
        <v>45964.139004629629</v>
      </c>
      <c r="G2" s="115">
        <f t="shared" ref="G2:G15" ca="1" si="0">IFERROR(NOW()-F2,"-")</f>
        <v>0.38205023148475448</v>
      </c>
      <c r="H2" s="171">
        <v>45964.083634259259</v>
      </c>
      <c r="I2" s="169" t="str">
        <f>IFERROR(VLOOKUP(D2,DB!A:F,6,0),"")</f>
        <v>SCECO</v>
      </c>
      <c r="J2" s="169" t="str">
        <f>IFERROR(VLOOKUP(D2,DB!A:G,7,0),"")</f>
        <v>Vandalized</v>
      </c>
      <c r="K2" s="172" t="s">
        <v>39132</v>
      </c>
      <c r="L2" s="173" t="str">
        <f>IFERROR(VLOOKUP(D2,DB!A:I,9,0),"")</f>
        <v>Latis</v>
      </c>
    </row>
    <row r="3" spans="1:16383" ht="31.5" customHeight="1">
      <c r="A3" s="168"/>
      <c r="B3" s="169" t="str">
        <f>IFERROR(VLOOKUP(D3,DB!A:K,11,0),"")</f>
        <v/>
      </c>
      <c r="C3" s="170"/>
      <c r="D3" s="169"/>
      <c r="E3" s="102"/>
      <c r="F3" s="171"/>
      <c r="G3" s="115">
        <f t="shared" ca="1" si="0"/>
        <v>45964.521054861114</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45964.521054861114</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45964.521054861114</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45964.521054861114</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45964.521054861114</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45964.521054861114</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45964.521054861114</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45964.521054861114</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45964.521054861114</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45964.521054861114</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45964.521054861114</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45964.521054861114</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45964.521054861114</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45964.521054861114</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45964.521054861114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45964.521054861114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45964.521054861114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45964.521054861114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45964.521054861114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45964.521054861114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45964.521054861114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45964.521054861114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45964.521054861114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45964.521054861114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45964.521054861114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45964.521054861114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45964.521054861114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45964.521054861114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45964.521054861114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45964.521054861114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45964.521054861114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45964.521054861114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45964.521054861114</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2025-11-03T09:32:20Z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